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theme/themeOverride1.xml" ContentType="application/vnd.openxmlformats-officedocument.themeOverride+xml"/>
  <Override PartName="/xl/charts/chart41.xml" ContentType="application/vnd.openxmlformats-officedocument.drawingml.chart+xml"/>
  <Override PartName="/xl/theme/themeOverride2.xml" ContentType="application/vnd.openxmlformats-officedocument.themeOverride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theme/themeOverride3.xml" ContentType="application/vnd.openxmlformats-officedocument.themeOverride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theme/themeOverride4.xml" ContentType="application/vnd.openxmlformats-officedocument.themeOverride+xml"/>
  <Override PartName="/xl/charts/chart47.xml" ContentType="application/vnd.openxmlformats-officedocument.drawingml.chart+xml"/>
  <Override PartName="/xl/theme/themeOverride5.xml" ContentType="application/vnd.openxmlformats-officedocument.themeOverride+xml"/>
  <Override PartName="/xl/charts/chart48.xml" ContentType="application/vnd.openxmlformats-officedocument.drawingml.chart+xml"/>
  <Override PartName="/xl/theme/themeOverride6.xml" ContentType="application/vnd.openxmlformats-officedocument.themeOverride+xml"/>
  <Override PartName="/xl/charts/chart49.xml" ContentType="application/vnd.openxmlformats-officedocument.drawingml.chart+xml"/>
  <Override PartName="/xl/theme/themeOverride7.xml" ContentType="application/vnd.openxmlformats-officedocument.themeOverride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9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theme/themeOverride8.xml" ContentType="application/vnd.openxmlformats-officedocument.themeOverride+xml"/>
  <Override PartName="/xl/charts/chart70.xml" ContentType="application/vnd.openxmlformats-officedocument.drawingml.chart+xml"/>
  <Override PartName="/xl/theme/themeOverride9.xml" ContentType="application/vnd.openxmlformats-officedocument.themeOverride+xml"/>
  <Override PartName="/xl/charts/chart71.xml" ContentType="application/vnd.openxmlformats-officedocument.drawingml.chart+xml"/>
  <Override PartName="/xl/theme/themeOverride10.xml" ContentType="application/vnd.openxmlformats-officedocument.themeOverride+xml"/>
  <Override PartName="/xl/charts/chart72.xml" ContentType="application/vnd.openxmlformats-officedocument.drawingml.chart+xml"/>
  <Override PartName="/xl/theme/themeOverride11.xml" ContentType="application/vnd.openxmlformats-officedocument.themeOverride+xml"/>
  <Override PartName="/xl/charts/chart73.xml" ContentType="application/vnd.openxmlformats-officedocument.drawingml.chart+xml"/>
  <Override PartName="/xl/theme/themeOverride12.xml" ContentType="application/vnd.openxmlformats-officedocument.themeOverride+xml"/>
  <Override PartName="/xl/charts/chart74.xml" ContentType="application/vnd.openxmlformats-officedocument.drawingml.chart+xml"/>
  <Override PartName="/xl/theme/themeOverride13.xml" ContentType="application/vnd.openxmlformats-officedocument.themeOverride+xml"/>
  <Override PartName="/xl/charts/chart75.xml" ContentType="application/vnd.openxmlformats-officedocument.drawingml.chart+xml"/>
  <Override PartName="/xl/theme/themeOverride14.xml" ContentType="application/vnd.openxmlformats-officedocument.themeOverride+xml"/>
  <Override PartName="/xl/charts/chart76.xml" ContentType="application/vnd.openxmlformats-officedocument.drawingml.chart+xml"/>
  <Override PartName="/xl/drawings/drawing10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1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2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theme/themeOverride16.xml" ContentType="application/vnd.openxmlformats-officedocument.themeOverride+xml"/>
  <Override PartName="/xl/charts/chart88.xml" ContentType="application/vnd.openxmlformats-officedocument.drawingml.chart+xml"/>
  <Override PartName="/xl/theme/themeOverride17.xml" ContentType="application/vnd.openxmlformats-officedocument.themeOverride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theme/themeOverride1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860" yWindow="150" windowWidth="20550" windowHeight="8565" activeTab="7"/>
  </bookViews>
  <sheets>
    <sheet name="Q1" sheetId="3" r:id="rId1"/>
    <sheet name="Q2" sheetId="4" r:id="rId2"/>
    <sheet name="Q3" sheetId="5" r:id="rId3"/>
    <sheet name="Q4" sheetId="6" r:id="rId4"/>
    <sheet name="Q5" sheetId="7" r:id="rId5"/>
    <sheet name="Q6" sheetId="8" r:id="rId6"/>
    <sheet name="Q7" sheetId="9" r:id="rId7"/>
    <sheet name="Q8" sheetId="10" r:id="rId8"/>
    <sheet name="Q9" sheetId="11" r:id="rId9"/>
    <sheet name="Q10" sheetId="12" r:id="rId10"/>
    <sheet name="Q11" sheetId="13" r:id="rId11"/>
    <sheet name="Q12" sheetId="14" r:id="rId12"/>
  </sheets>
  <calcPr calcId="145621"/>
</workbook>
</file>

<file path=xl/calcChain.xml><?xml version="1.0" encoding="utf-8"?>
<calcChain xmlns="http://schemas.openxmlformats.org/spreadsheetml/2006/main">
  <c r="M60" i="13" l="1"/>
  <c r="J60" i="13"/>
  <c r="I60" i="13"/>
  <c r="H60" i="13"/>
  <c r="E60" i="13"/>
  <c r="D60" i="13"/>
  <c r="G779" i="11"/>
  <c r="G743" i="11"/>
  <c r="G671" i="11"/>
  <c r="D211" i="11"/>
  <c r="AF621" i="10"/>
  <c r="AA621" i="10"/>
  <c r="V621" i="10"/>
  <c r="Q621" i="10"/>
  <c r="L621" i="10"/>
  <c r="G621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2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8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6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5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4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3" i="10"/>
  <c r="Z103" i="7"/>
  <c r="Y103" i="7"/>
  <c r="X103" i="7"/>
  <c r="W103" i="7"/>
  <c r="G314" i="14"/>
  <c r="G311" i="14"/>
  <c r="G309" i="14"/>
  <c r="G308" i="14"/>
  <c r="G307" i="14"/>
  <c r="G303" i="14"/>
  <c r="G302" i="14"/>
  <c r="G296" i="14"/>
  <c r="G295" i="14"/>
  <c r="G312" i="14"/>
  <c r="G294" i="14"/>
  <c r="G292" i="14"/>
  <c r="G291" i="14"/>
  <c r="G289" i="14"/>
  <c r="G284" i="14"/>
  <c r="G283" i="14"/>
  <c r="G210" i="14"/>
  <c r="G207" i="14"/>
  <c r="G205" i="14"/>
  <c r="G204" i="14"/>
  <c r="G203" i="14"/>
  <c r="G199" i="14"/>
  <c r="G198" i="14"/>
  <c r="G192" i="14"/>
  <c r="G191" i="14"/>
  <c r="G208" i="14"/>
  <c r="G190" i="14"/>
  <c r="G188" i="14"/>
  <c r="G187" i="14"/>
  <c r="G185" i="14"/>
  <c r="G180" i="14"/>
  <c r="G179" i="14"/>
  <c r="G106" i="14"/>
  <c r="G103" i="14"/>
  <c r="G101" i="14"/>
  <c r="G100" i="14"/>
  <c r="G99" i="14"/>
  <c r="G95" i="14"/>
  <c r="G94" i="14"/>
  <c r="G88" i="14"/>
  <c r="G87" i="14"/>
  <c r="G104" i="14"/>
  <c r="G86" i="14"/>
  <c r="G84" i="14"/>
  <c r="G83" i="14"/>
  <c r="G81" i="14"/>
  <c r="G76" i="14"/>
  <c r="G75" i="14"/>
  <c r="G109" i="13"/>
  <c r="G106" i="13"/>
  <c r="G104" i="13"/>
  <c r="G103" i="13"/>
  <c r="G102" i="13"/>
  <c r="G98" i="13"/>
  <c r="G97" i="13"/>
  <c r="G91" i="13"/>
  <c r="G90" i="13"/>
  <c r="G107" i="13"/>
  <c r="G89" i="13"/>
  <c r="G87" i="13"/>
  <c r="G86" i="13"/>
  <c r="G84" i="13"/>
  <c r="G79" i="13"/>
  <c r="G78" i="13"/>
  <c r="G887" i="11"/>
  <c r="G884" i="11"/>
  <c r="G882" i="11"/>
  <c r="G881" i="11"/>
  <c r="G880" i="11"/>
  <c r="G876" i="11"/>
  <c r="G875" i="11"/>
  <c r="G869" i="11"/>
  <c r="G868" i="11"/>
  <c r="G885" i="11"/>
  <c r="G867" i="11"/>
  <c r="G865" i="11"/>
  <c r="G864" i="11"/>
  <c r="G862" i="11"/>
  <c r="G857" i="11"/>
  <c r="G856" i="11"/>
  <c r="G851" i="11"/>
  <c r="G848" i="11"/>
  <c r="G846" i="11"/>
  <c r="G845" i="11"/>
  <c r="G844" i="11"/>
  <c r="G840" i="11"/>
  <c r="G839" i="11"/>
  <c r="G833" i="11"/>
  <c r="G832" i="11"/>
  <c r="G849" i="11"/>
  <c r="G831" i="11"/>
  <c r="G829" i="11"/>
  <c r="G828" i="11"/>
  <c r="G826" i="11"/>
  <c r="G821" i="11"/>
  <c r="G820" i="11"/>
  <c r="G815" i="11"/>
  <c r="G812" i="11"/>
  <c r="G810" i="11"/>
  <c r="G809" i="11"/>
  <c r="G808" i="11"/>
  <c r="G804" i="11"/>
  <c r="G803" i="11"/>
  <c r="G797" i="11"/>
  <c r="G796" i="11"/>
  <c r="G813" i="11"/>
  <c r="G795" i="11"/>
  <c r="G793" i="11"/>
  <c r="G792" i="11"/>
  <c r="G790" i="11"/>
  <c r="G785" i="11"/>
  <c r="G784" i="11"/>
  <c r="G776" i="11"/>
  <c r="G774" i="11"/>
  <c r="G773" i="11"/>
  <c r="G772" i="11"/>
  <c r="G768" i="11"/>
  <c r="G767" i="11"/>
  <c r="G761" i="11"/>
  <c r="G760" i="11"/>
  <c r="G777" i="11"/>
  <c r="G759" i="11"/>
  <c r="G757" i="11"/>
  <c r="G756" i="11"/>
  <c r="G754" i="11"/>
  <c r="G749" i="11"/>
  <c r="G748" i="11"/>
  <c r="G740" i="11"/>
  <c r="G738" i="11"/>
  <c r="G737" i="11"/>
  <c r="G736" i="11"/>
  <c r="G732" i="11"/>
  <c r="G731" i="11"/>
  <c r="G725" i="11"/>
  <c r="G724" i="11"/>
  <c r="G741" i="11"/>
  <c r="G723" i="11"/>
  <c r="G721" i="11"/>
  <c r="G720" i="11"/>
  <c r="G718" i="11"/>
  <c r="G713" i="11"/>
  <c r="G712" i="11"/>
  <c r="G698" i="11"/>
  <c r="G696" i="11"/>
  <c r="G695" i="11"/>
  <c r="G694" i="11"/>
  <c r="G692" i="11"/>
  <c r="G691" i="11"/>
  <c r="G687" i="11"/>
  <c r="G686" i="11"/>
  <c r="G685" i="11"/>
  <c r="G684" i="11"/>
  <c r="G683" i="11"/>
  <c r="G682" i="11"/>
  <c r="G680" i="11"/>
  <c r="G677" i="11"/>
  <c r="G676" i="11"/>
  <c r="G668" i="11"/>
  <c r="G666" i="11"/>
  <c r="G665" i="11"/>
  <c r="G664" i="11"/>
  <c r="G660" i="11"/>
  <c r="G659" i="11"/>
  <c r="G653" i="11"/>
  <c r="G652" i="11"/>
  <c r="G669" i="11"/>
  <c r="G651" i="11"/>
  <c r="G649" i="11"/>
  <c r="G648" i="11"/>
  <c r="G646" i="11"/>
  <c r="G641" i="11"/>
  <c r="G640" i="11"/>
  <c r="D629" i="11"/>
  <c r="D626" i="11"/>
  <c r="D625" i="11"/>
  <c r="D624" i="11"/>
  <c r="D623" i="11"/>
  <c r="D622" i="11"/>
  <c r="D621" i="11"/>
  <c r="D620" i="11"/>
  <c r="D619" i="11"/>
  <c r="D618" i="11"/>
  <c r="D617" i="11"/>
  <c r="D616" i="11"/>
  <c r="D615" i="11"/>
  <c r="D614" i="11"/>
  <c r="D627" i="11"/>
  <c r="D613" i="11"/>
  <c r="D612" i="11"/>
  <c r="D611" i="11"/>
  <c r="D610" i="11"/>
  <c r="D609" i="11"/>
  <c r="D608" i="11"/>
  <c r="D607" i="11"/>
  <c r="D606" i="11"/>
  <c r="D605" i="11"/>
  <c r="D560" i="11"/>
  <c r="D557" i="11"/>
  <c r="D556" i="11"/>
  <c r="D555" i="11"/>
  <c r="D554" i="11"/>
  <c r="D553" i="11"/>
  <c r="D552" i="11"/>
  <c r="D551" i="11"/>
  <c r="D550" i="11"/>
  <c r="D549" i="11"/>
  <c r="D548" i="11"/>
  <c r="D547" i="11"/>
  <c r="D546" i="11"/>
  <c r="D545" i="11"/>
  <c r="D558" i="11"/>
  <c r="D544" i="11"/>
  <c r="D543" i="11"/>
  <c r="D542" i="11"/>
  <c r="D541" i="11"/>
  <c r="D540" i="11"/>
  <c r="D539" i="11"/>
  <c r="D538" i="11"/>
  <c r="D537" i="11"/>
  <c r="D536" i="11"/>
  <c r="D489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87" i="11"/>
  <c r="D473" i="11"/>
  <c r="D472" i="11"/>
  <c r="D471" i="11"/>
  <c r="D470" i="11"/>
  <c r="D469" i="11"/>
  <c r="D468" i="11"/>
  <c r="D467" i="11"/>
  <c r="D466" i="11"/>
  <c r="D465" i="11"/>
  <c r="D420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18" i="11"/>
  <c r="D404" i="11"/>
  <c r="D403" i="11"/>
  <c r="D402" i="11"/>
  <c r="D401" i="11"/>
  <c r="D400" i="11"/>
  <c r="D399" i="11"/>
  <c r="D398" i="11"/>
  <c r="D397" i="11"/>
  <c r="D396" i="11"/>
  <c r="D352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50" i="11"/>
  <c r="D336" i="11"/>
  <c r="D335" i="11"/>
  <c r="D334" i="11"/>
  <c r="D333" i="11"/>
  <c r="D332" i="11"/>
  <c r="D331" i="11"/>
  <c r="D330" i="11"/>
  <c r="D329" i="11"/>
  <c r="D328" i="11"/>
  <c r="D284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82" i="11"/>
  <c r="D268" i="11"/>
  <c r="D267" i="11"/>
  <c r="D266" i="11"/>
  <c r="D265" i="11"/>
  <c r="D264" i="11"/>
  <c r="D263" i="11"/>
  <c r="D262" i="11"/>
  <c r="D261" i="11"/>
  <c r="D260" i="11"/>
  <c r="D215" i="11"/>
  <c r="D212" i="11"/>
  <c r="D210" i="11"/>
  <c r="D209" i="11"/>
  <c r="D208" i="11"/>
  <c r="D207" i="11"/>
  <c r="D206" i="11"/>
  <c r="D205" i="11"/>
  <c r="D204" i="11"/>
  <c r="D203" i="11"/>
  <c r="D202" i="11"/>
  <c r="D201" i="11"/>
  <c r="D200" i="11"/>
  <c r="D213" i="11"/>
  <c r="D199" i="11"/>
  <c r="D198" i="11"/>
  <c r="D197" i="11"/>
  <c r="D196" i="11"/>
  <c r="D195" i="11"/>
  <c r="D194" i="11"/>
  <c r="D193" i="11"/>
  <c r="D192" i="11"/>
  <c r="D191" i="11"/>
  <c r="AF617" i="10"/>
  <c r="AA617" i="10"/>
  <c r="V617" i="10"/>
  <c r="Q617" i="10"/>
  <c r="L617" i="10"/>
  <c r="G617" i="10"/>
  <c r="AF616" i="10"/>
  <c r="AA616" i="10"/>
  <c r="V616" i="10"/>
  <c r="Q616" i="10"/>
  <c r="L616" i="10"/>
  <c r="G616" i="10"/>
  <c r="AF615" i="10"/>
  <c r="AA615" i="10"/>
  <c r="V615" i="10"/>
  <c r="Q615" i="10"/>
  <c r="L615" i="10"/>
  <c r="G615" i="10"/>
  <c r="AF614" i="10"/>
  <c r="AA614" i="10"/>
  <c r="V614" i="10"/>
  <c r="Q614" i="10"/>
  <c r="L614" i="10"/>
  <c r="G614" i="10"/>
  <c r="AF610" i="10"/>
  <c r="AA610" i="10"/>
  <c r="V610" i="10"/>
  <c r="Q610" i="10"/>
  <c r="L610" i="10"/>
  <c r="G610" i="10"/>
  <c r="AF609" i="10"/>
  <c r="AA609" i="10"/>
  <c r="V609" i="10"/>
  <c r="Q609" i="10"/>
  <c r="L609" i="10"/>
  <c r="G609" i="10"/>
  <c r="AF603" i="10"/>
  <c r="AA603" i="10"/>
  <c r="V603" i="10"/>
  <c r="Q603" i="10"/>
  <c r="L603" i="10"/>
  <c r="G603" i="10"/>
  <c r="AF602" i="10"/>
  <c r="AA602" i="10"/>
  <c r="V602" i="10"/>
  <c r="Q602" i="10"/>
  <c r="L602" i="10"/>
  <c r="G602" i="10"/>
  <c r="AF619" i="10"/>
  <c r="AA619" i="10"/>
  <c r="V619" i="10"/>
  <c r="Q619" i="10"/>
  <c r="L619" i="10"/>
  <c r="G619" i="10"/>
  <c r="AF601" i="10"/>
  <c r="AA601" i="10"/>
  <c r="V601" i="10"/>
  <c r="Q601" i="10"/>
  <c r="L601" i="10"/>
  <c r="G601" i="10"/>
  <c r="AF599" i="10"/>
  <c r="AA599" i="10"/>
  <c r="V599" i="10"/>
  <c r="Q599" i="10"/>
  <c r="L599" i="10"/>
  <c r="G599" i="10"/>
  <c r="AF598" i="10"/>
  <c r="AA598" i="10"/>
  <c r="V598" i="10"/>
  <c r="Q598" i="10"/>
  <c r="L598" i="10"/>
  <c r="G598" i="10"/>
  <c r="AF596" i="10"/>
  <c r="AA596" i="10"/>
  <c r="V596" i="10"/>
  <c r="Q596" i="10"/>
  <c r="L596" i="10"/>
  <c r="G596" i="10"/>
  <c r="AF591" i="10"/>
  <c r="AA591" i="10"/>
  <c r="V591" i="10"/>
  <c r="Q591" i="10"/>
  <c r="L591" i="10"/>
  <c r="G591" i="10"/>
  <c r="AF590" i="10"/>
  <c r="AA590" i="10"/>
  <c r="V590" i="10"/>
  <c r="Q590" i="10"/>
  <c r="L590" i="10"/>
  <c r="G590" i="10"/>
  <c r="G106" i="10"/>
  <c r="G103" i="10"/>
  <c r="G101" i="10"/>
  <c r="G100" i="10"/>
  <c r="G99" i="10"/>
  <c r="G95" i="10"/>
  <c r="G94" i="10"/>
  <c r="G88" i="10"/>
  <c r="G87" i="10"/>
  <c r="G104" i="10"/>
  <c r="G86" i="10"/>
  <c r="G84" i="10"/>
  <c r="G83" i="10"/>
  <c r="G81" i="10"/>
  <c r="G76" i="10"/>
  <c r="G75" i="10"/>
  <c r="K105" i="8"/>
  <c r="L105" i="8" s="1"/>
  <c r="G105" i="8"/>
  <c r="K102" i="8"/>
  <c r="L102" i="8" s="1"/>
  <c r="G102" i="8"/>
  <c r="K101" i="8"/>
  <c r="K100" i="8"/>
  <c r="L100" i="8" s="1"/>
  <c r="G100" i="8"/>
  <c r="L99" i="8"/>
  <c r="G99" i="8"/>
  <c r="K98" i="8"/>
  <c r="L98" i="8" s="1"/>
  <c r="G98" i="8"/>
  <c r="K94" i="8"/>
  <c r="L94" i="8" s="1"/>
  <c r="G94" i="8"/>
  <c r="K93" i="8"/>
  <c r="L93" i="8" s="1"/>
  <c r="G93" i="8"/>
  <c r="K87" i="8"/>
  <c r="L87" i="8"/>
  <c r="G87" i="8"/>
  <c r="K86" i="8"/>
  <c r="L86" i="8" s="1"/>
  <c r="G86" i="8"/>
  <c r="K103" i="8"/>
  <c r="L103" i="8" s="1"/>
  <c r="G103" i="8"/>
  <c r="K85" i="8"/>
  <c r="L85" i="8" s="1"/>
  <c r="G85" i="8"/>
  <c r="K83" i="8"/>
  <c r="L83" i="8" s="1"/>
  <c r="G83" i="8"/>
  <c r="K82" i="8"/>
  <c r="L82" i="8"/>
  <c r="G82" i="8"/>
  <c r="K80" i="8"/>
  <c r="L80" i="8" s="1"/>
  <c r="G80" i="8"/>
  <c r="K75" i="8"/>
  <c r="L75" i="8" s="1"/>
  <c r="G75" i="8"/>
  <c r="K74" i="8"/>
  <c r="L74" i="8" s="1"/>
  <c r="G74" i="8"/>
  <c r="F421" i="4"/>
  <c r="F419" i="4"/>
  <c r="F418" i="4"/>
  <c r="F417" i="4"/>
  <c r="F413" i="4"/>
  <c r="F412" i="4"/>
  <c r="F406" i="4"/>
  <c r="F405" i="4"/>
  <c r="F422" i="4"/>
  <c r="F404" i="4"/>
  <c r="F402" i="4"/>
  <c r="F401" i="4"/>
  <c r="F399" i="4"/>
  <c r="F394" i="4"/>
  <c r="F393" i="4"/>
  <c r="F385" i="4"/>
  <c r="F383" i="4"/>
  <c r="F382" i="4"/>
  <c r="F381" i="4"/>
  <c r="F377" i="4"/>
  <c r="F376" i="4"/>
  <c r="F370" i="4"/>
  <c r="F369" i="4"/>
  <c r="F386" i="4"/>
  <c r="F368" i="4"/>
  <c r="F366" i="4"/>
  <c r="F365" i="4"/>
  <c r="F363" i="4"/>
  <c r="F358" i="4"/>
  <c r="F357" i="4"/>
  <c r="F351" i="4"/>
  <c r="F349" i="4"/>
  <c r="F348" i="4"/>
  <c r="F347" i="4"/>
  <c r="F343" i="4"/>
  <c r="F342" i="4"/>
  <c r="F336" i="4"/>
  <c r="F335" i="4"/>
  <c r="F352" i="4"/>
  <c r="F334" i="4"/>
  <c r="F332" i="4"/>
  <c r="F331" i="4"/>
  <c r="F329" i="4"/>
  <c r="F324" i="4"/>
  <c r="F323" i="4"/>
  <c r="F315" i="4"/>
  <c r="F313" i="4"/>
  <c r="F312" i="4"/>
  <c r="F311" i="4"/>
  <c r="F307" i="4"/>
  <c r="F306" i="4"/>
  <c r="F300" i="4"/>
  <c r="F299" i="4"/>
  <c r="F316" i="4"/>
  <c r="F298" i="4"/>
  <c r="F296" i="4"/>
  <c r="F295" i="4"/>
  <c r="F293" i="4"/>
  <c r="F288" i="4"/>
  <c r="F287" i="4"/>
  <c r="F281" i="4"/>
  <c r="F279" i="4"/>
  <c r="F278" i="4"/>
  <c r="F277" i="4"/>
  <c r="F273" i="4"/>
  <c r="F272" i="4"/>
  <c r="F266" i="4"/>
  <c r="F265" i="4"/>
  <c r="F282" i="4"/>
  <c r="F264" i="4"/>
  <c r="F262" i="4"/>
  <c r="F261" i="4"/>
  <c r="F259" i="4"/>
  <c r="F254" i="4"/>
  <c r="F253" i="4"/>
  <c r="F246" i="4"/>
  <c r="F244" i="4"/>
  <c r="F243" i="4"/>
  <c r="F242" i="4"/>
  <c r="F238" i="4"/>
  <c r="F237" i="4"/>
  <c r="F231" i="4"/>
  <c r="F230" i="4"/>
  <c r="F247" i="4"/>
  <c r="F229" i="4"/>
  <c r="F227" i="4"/>
  <c r="F226" i="4"/>
  <c r="F224" i="4"/>
  <c r="F219" i="4"/>
  <c r="F218" i="4"/>
  <c r="F212" i="4"/>
  <c r="F210" i="4"/>
  <c r="F209" i="4"/>
  <c r="F208" i="4"/>
  <c r="F204" i="4"/>
  <c r="F203" i="4"/>
  <c r="F197" i="4"/>
  <c r="F196" i="4"/>
  <c r="F213" i="4"/>
  <c r="F195" i="4"/>
  <c r="F193" i="4"/>
  <c r="F192" i="4"/>
  <c r="F190" i="4"/>
  <c r="F185" i="4"/>
  <c r="F184" i="4"/>
  <c r="D71" i="9" l="1"/>
  <c r="E79" i="9" s="1"/>
  <c r="C71" i="9"/>
  <c r="T134" i="10"/>
  <c r="X612" i="10" s="1"/>
  <c r="E404" i="10"/>
  <c r="AB134" i="10"/>
  <c r="E336" i="10"/>
  <c r="E542" i="10"/>
  <c r="E270" i="10"/>
  <c r="D134" i="10"/>
  <c r="D612" i="10" s="1"/>
  <c r="L134" i="10"/>
  <c r="N612" i="10" s="1"/>
  <c r="P134" i="10"/>
  <c r="S612" i="10" s="1"/>
  <c r="X134" i="10"/>
  <c r="AC612" i="10" s="1"/>
  <c r="E202" i="10"/>
  <c r="H134" i="10"/>
  <c r="I612" i="10" s="1"/>
  <c r="E473" i="10"/>
  <c r="D8" i="14"/>
  <c r="C168" i="11"/>
  <c r="C655" i="11"/>
  <c r="L16" i="7"/>
  <c r="K147" i="7" s="1"/>
  <c r="C246" i="11"/>
  <c r="C700" i="11"/>
  <c r="C606" i="10"/>
  <c r="C196" i="10"/>
  <c r="L124" i="14"/>
  <c r="G124" i="14"/>
  <c r="P28" i="4"/>
  <c r="C343" i="4" s="1"/>
  <c r="C651" i="11"/>
  <c r="C164" i="11"/>
  <c r="D27" i="14"/>
  <c r="D31" i="7"/>
  <c r="C162" i="7" s="1"/>
  <c r="E460" i="10"/>
  <c r="E257" i="10"/>
  <c r="E391" i="10"/>
  <c r="X121" i="10"/>
  <c r="AC599" i="10" s="1"/>
  <c r="E529" i="10"/>
  <c r="H121" i="10"/>
  <c r="I599" i="10" s="1"/>
  <c r="D121" i="10"/>
  <c r="D599" i="10" s="1"/>
  <c r="T121" i="10"/>
  <c r="X599" i="10" s="1"/>
  <c r="E189" i="10"/>
  <c r="AB121" i="10"/>
  <c r="L121" i="10"/>
  <c r="N599" i="10" s="1"/>
  <c r="E323" i="10"/>
  <c r="P121" i="10"/>
  <c r="S599" i="10" s="1"/>
  <c r="L11" i="8"/>
  <c r="L27" i="8"/>
  <c r="C664" i="11"/>
  <c r="C177" i="11"/>
  <c r="D15" i="14"/>
  <c r="L31" i="7"/>
  <c r="K162" i="7" s="1"/>
  <c r="L28" i="13"/>
  <c r="G28" i="13"/>
  <c r="C681" i="11"/>
  <c r="C227" i="11"/>
  <c r="P36" i="4"/>
  <c r="C351" i="4" s="1"/>
  <c r="C528" i="11"/>
  <c r="C849" i="11"/>
  <c r="D10" i="14"/>
  <c r="C428" i="11"/>
  <c r="C784" i="11"/>
  <c r="S37" i="11"/>
  <c r="U19" i="11" s="1"/>
  <c r="C365" i="11"/>
  <c r="C754" i="11"/>
  <c r="D126" i="14"/>
  <c r="D193" i="14" s="1"/>
  <c r="C193" i="14"/>
  <c r="L25" i="7"/>
  <c r="K156" i="7" s="1"/>
  <c r="L26" i="11"/>
  <c r="D732" i="11" s="1"/>
  <c r="E311" i="11"/>
  <c r="E173" i="11"/>
  <c r="E379" i="11"/>
  <c r="AF26" i="11"/>
  <c r="E519" i="11"/>
  <c r="H26" i="11"/>
  <c r="P26" i="11"/>
  <c r="D768" i="11" s="1"/>
  <c r="E448" i="11"/>
  <c r="E588" i="11"/>
  <c r="T26" i="11"/>
  <c r="D804" i="11" s="1"/>
  <c r="D26" i="11"/>
  <c r="X26" i="11"/>
  <c r="D840" i="11" s="1"/>
  <c r="AB26" i="11"/>
  <c r="D876" i="11" s="1"/>
  <c r="E242" i="11"/>
  <c r="H19" i="7"/>
  <c r="G150" i="7" s="1"/>
  <c r="H611" i="10"/>
  <c r="C269" i="10"/>
  <c r="L12" i="8"/>
  <c r="G117" i="14"/>
  <c r="L117" i="14"/>
  <c r="H81" i="8"/>
  <c r="H14" i="8"/>
  <c r="I81" i="8" s="1"/>
  <c r="C260" i="10"/>
  <c r="H602" i="10"/>
  <c r="D116" i="14"/>
  <c r="D183" i="14" s="1"/>
  <c r="C183" i="14"/>
  <c r="H594" i="10"/>
  <c r="C252" i="10"/>
  <c r="C770" i="11"/>
  <c r="C381" i="11"/>
  <c r="C533" i="10"/>
  <c r="AB603" i="10"/>
  <c r="D13" i="7"/>
  <c r="C144" i="7" s="1"/>
  <c r="L16" i="14"/>
  <c r="G16" i="14"/>
  <c r="C317" i="10"/>
  <c r="M593" i="10"/>
  <c r="C387" i="10"/>
  <c r="R595" i="10"/>
  <c r="R590" i="10"/>
  <c r="O143" i="10"/>
  <c r="Q117" i="10" s="1"/>
  <c r="C382" i="10"/>
  <c r="D23" i="14"/>
  <c r="C441" i="11"/>
  <c r="C797" i="11"/>
  <c r="W590" i="10"/>
  <c r="C451" i="10"/>
  <c r="S143" i="10"/>
  <c r="U113" i="10" s="1"/>
  <c r="H615" i="10"/>
  <c r="C273" i="10"/>
  <c r="C733" i="11"/>
  <c r="C312" i="11"/>
  <c r="C308" i="14"/>
  <c r="D241" i="14"/>
  <c r="D308" i="14" s="1"/>
  <c r="C684" i="11"/>
  <c r="C230" i="11"/>
  <c r="M590" i="10"/>
  <c r="K143" i="10"/>
  <c r="M138" i="10" s="1"/>
  <c r="C314" i="10"/>
  <c r="D27" i="4"/>
  <c r="C203" i="4" s="1"/>
  <c r="C196" i="14"/>
  <c r="D129" i="14"/>
  <c r="D196" i="14" s="1"/>
  <c r="C327" i="10"/>
  <c r="M603" i="10"/>
  <c r="M592" i="10"/>
  <c r="C316" i="10"/>
  <c r="P16" i="4"/>
  <c r="C331" i="4" s="1"/>
  <c r="C794" i="11"/>
  <c r="C438" i="11"/>
  <c r="E523" i="10"/>
  <c r="D115" i="10"/>
  <c r="D593" i="10" s="1"/>
  <c r="P115" i="10"/>
  <c r="S593" i="10" s="1"/>
  <c r="T115" i="10"/>
  <c r="X593" i="10" s="1"/>
  <c r="E317" i="10"/>
  <c r="E183" i="10"/>
  <c r="E454" i="10"/>
  <c r="E251" i="10"/>
  <c r="AB115" i="10"/>
  <c r="E385" i="10"/>
  <c r="X115" i="10"/>
  <c r="AC593" i="10" s="1"/>
  <c r="H115" i="10"/>
  <c r="I593" i="10" s="1"/>
  <c r="L115" i="10"/>
  <c r="N593" i="10" s="1"/>
  <c r="C752" i="11"/>
  <c r="C363" i="11"/>
  <c r="D226" i="14"/>
  <c r="D293" i="14" s="1"/>
  <c r="C293" i="14"/>
  <c r="C601" i="10"/>
  <c r="C191" i="10"/>
  <c r="L10" i="7"/>
  <c r="K141" i="7" s="1"/>
  <c r="L135" i="14"/>
  <c r="G135" i="14"/>
  <c r="E155" i="11"/>
  <c r="X8" i="11"/>
  <c r="D822" i="11" s="1"/>
  <c r="AF8" i="11"/>
  <c r="E293" i="11"/>
  <c r="E570" i="11"/>
  <c r="AB8" i="11"/>
  <c r="D858" i="11" s="1"/>
  <c r="L8" i="11"/>
  <c r="D714" i="11" s="1"/>
  <c r="T8" i="11"/>
  <c r="D786" i="11" s="1"/>
  <c r="P8" i="11"/>
  <c r="D750" i="11" s="1"/>
  <c r="E430" i="11"/>
  <c r="D8" i="11"/>
  <c r="E224" i="11"/>
  <c r="E501" i="11"/>
  <c r="E361" i="11"/>
  <c r="H8" i="11"/>
  <c r="C36" i="6"/>
  <c r="D123" i="10"/>
  <c r="D601" i="10" s="1"/>
  <c r="E259" i="10"/>
  <c r="E393" i="10"/>
  <c r="AB123" i="10"/>
  <c r="H123" i="10"/>
  <c r="I601" i="10" s="1"/>
  <c r="E462" i="10"/>
  <c r="T123" i="10"/>
  <c r="X601" i="10" s="1"/>
  <c r="E191" i="10"/>
  <c r="E325" i="10"/>
  <c r="P123" i="10"/>
  <c r="S601" i="10" s="1"/>
  <c r="L123" i="10"/>
  <c r="N601" i="10" s="1"/>
  <c r="X123" i="10"/>
  <c r="AC601" i="10" s="1"/>
  <c r="E531" i="10"/>
  <c r="R594" i="10"/>
  <c r="C386" i="10"/>
  <c r="C777" i="11"/>
  <c r="C388" i="11"/>
  <c r="M33" i="4"/>
  <c r="C312" i="4" s="1"/>
  <c r="AB591" i="10"/>
  <c r="C521" i="10"/>
  <c r="C790" i="11"/>
  <c r="C434" i="11"/>
  <c r="C39" i="4"/>
  <c r="E21" i="4" s="1"/>
  <c r="D8" i="4"/>
  <c r="C184" i="4" s="1"/>
  <c r="G18" i="10"/>
  <c r="L18" i="10"/>
  <c r="R608" i="10"/>
  <c r="C400" i="10"/>
  <c r="C446" i="11"/>
  <c r="C802" i="11"/>
  <c r="G30" i="14"/>
  <c r="L30" i="14"/>
  <c r="M37" i="4"/>
  <c r="C316" i="4" s="1"/>
  <c r="D19" i="11"/>
  <c r="E441" i="11"/>
  <c r="E512" i="11"/>
  <c r="AF19" i="11"/>
  <c r="E235" i="11"/>
  <c r="T19" i="11"/>
  <c r="D797" i="11" s="1"/>
  <c r="P19" i="11"/>
  <c r="D761" i="11" s="1"/>
  <c r="AB19" i="11"/>
  <c r="D869" i="11" s="1"/>
  <c r="E372" i="11"/>
  <c r="E166" i="11"/>
  <c r="H19" i="11"/>
  <c r="L19" i="11"/>
  <c r="D725" i="11" s="1"/>
  <c r="E581" i="11"/>
  <c r="E304" i="11"/>
  <c r="X19" i="11"/>
  <c r="D833" i="11" s="1"/>
  <c r="J93" i="4"/>
  <c r="M12" i="4"/>
  <c r="C291" i="4" s="1"/>
  <c r="G133" i="14"/>
  <c r="L133" i="14"/>
  <c r="L8" i="8"/>
  <c r="H603" i="10"/>
  <c r="C261" i="10"/>
  <c r="C78" i="10"/>
  <c r="D10" i="10"/>
  <c r="D78" i="10" s="1"/>
  <c r="D30" i="7"/>
  <c r="C161" i="7" s="1"/>
  <c r="L241" i="14"/>
  <c r="G241" i="14"/>
  <c r="D33" i="14"/>
  <c r="P10" i="4"/>
  <c r="C325" i="4" s="1"/>
  <c r="D9" i="7"/>
  <c r="C140" i="7" s="1"/>
  <c r="C775" i="11"/>
  <c r="C386" i="11"/>
  <c r="G17" i="4"/>
  <c r="C227" i="4" s="1"/>
  <c r="C511" i="11"/>
  <c r="C832" i="11"/>
  <c r="S37" i="4"/>
  <c r="C386" i="4" s="1"/>
  <c r="C644" i="11"/>
  <c r="C157" i="11"/>
  <c r="L28" i="10"/>
  <c r="G28" i="10"/>
  <c r="C735" i="11"/>
  <c r="C314" i="11"/>
  <c r="J98" i="4"/>
  <c r="C36" i="5"/>
  <c r="D26" i="8"/>
  <c r="D93" i="8" s="1"/>
  <c r="J103" i="4"/>
  <c r="C76" i="10"/>
  <c r="D8" i="10"/>
  <c r="D76" i="10" s="1"/>
  <c r="C836" i="11"/>
  <c r="C515" i="11"/>
  <c r="D31" i="10"/>
  <c r="D99" i="10" s="1"/>
  <c r="C99" i="10"/>
  <c r="E518" i="11"/>
  <c r="P25" i="11"/>
  <c r="D767" i="11" s="1"/>
  <c r="E378" i="11"/>
  <c r="E172" i="11"/>
  <c r="E587" i="11"/>
  <c r="E310" i="11"/>
  <c r="L25" i="11"/>
  <c r="D731" i="11" s="1"/>
  <c r="AB25" i="11"/>
  <c r="D875" i="11" s="1"/>
  <c r="D25" i="11"/>
  <c r="E447" i="11"/>
  <c r="T25" i="11"/>
  <c r="D803" i="11" s="1"/>
  <c r="E241" i="11"/>
  <c r="X25" i="11"/>
  <c r="D839" i="11" s="1"/>
  <c r="AF25" i="11"/>
  <c r="H25" i="11"/>
  <c r="D23" i="10"/>
  <c r="D91" i="10" s="1"/>
  <c r="C91" i="10"/>
  <c r="C97" i="13"/>
  <c r="D26" i="13"/>
  <c r="D97" i="13" s="1"/>
  <c r="C103" i="10"/>
  <c r="D35" i="10"/>
  <c r="D103" i="10" s="1"/>
  <c r="L130" i="10"/>
  <c r="N608" i="10" s="1"/>
  <c r="E198" i="10"/>
  <c r="E266" i="10"/>
  <c r="E538" i="10"/>
  <c r="AB130" i="10"/>
  <c r="X130" i="10"/>
  <c r="AC608" i="10" s="1"/>
  <c r="E469" i="10"/>
  <c r="E332" i="10"/>
  <c r="D130" i="10"/>
  <c r="D608" i="10" s="1"/>
  <c r="T130" i="10"/>
  <c r="X608" i="10" s="1"/>
  <c r="H130" i="10"/>
  <c r="I608" i="10" s="1"/>
  <c r="E400" i="10"/>
  <c r="P130" i="10"/>
  <c r="S608" i="10" s="1"/>
  <c r="D134" i="14"/>
  <c r="D201" i="14" s="1"/>
  <c r="C201" i="14"/>
  <c r="D17" i="4"/>
  <c r="C193" i="4" s="1"/>
  <c r="C337" i="10"/>
  <c r="M613" i="10"/>
  <c r="H33" i="11"/>
  <c r="E318" i="11"/>
  <c r="E180" i="11"/>
  <c r="P33" i="11"/>
  <c r="D775" i="11" s="1"/>
  <c r="E249" i="11"/>
  <c r="E386" i="11"/>
  <c r="E595" i="11"/>
  <c r="D33" i="11"/>
  <c r="T33" i="11"/>
  <c r="D811" i="11" s="1"/>
  <c r="L33" i="11"/>
  <c r="D739" i="11" s="1"/>
  <c r="E526" i="11"/>
  <c r="E455" i="11"/>
  <c r="AB33" i="11"/>
  <c r="D883" i="11" s="1"/>
  <c r="AF33" i="11"/>
  <c r="X33" i="11"/>
  <c r="D847" i="11" s="1"/>
  <c r="C454" i="10"/>
  <c r="W593" i="10"/>
  <c r="D21" i="8"/>
  <c r="D88" i="8" s="1"/>
  <c r="D16" i="13"/>
  <c r="D87" i="13" s="1"/>
  <c r="C87" i="13"/>
  <c r="D27" i="8"/>
  <c r="D94" i="8" s="1"/>
  <c r="H22" i="7"/>
  <c r="G153" i="7" s="1"/>
  <c r="C325" i="10"/>
  <c r="M601" i="10"/>
  <c r="C373" i="11"/>
  <c r="C762" i="11"/>
  <c r="G18" i="4"/>
  <c r="C228" i="4" s="1"/>
  <c r="D22" i="8"/>
  <c r="D89" i="8" s="1"/>
  <c r="C249" i="11"/>
  <c r="C703" i="11"/>
  <c r="C442" i="11"/>
  <c r="C798" i="11"/>
  <c r="H26" i="7"/>
  <c r="G157" i="7" s="1"/>
  <c r="L36" i="13"/>
  <c r="G36" i="13"/>
  <c r="L134" i="14"/>
  <c r="G134" i="14"/>
  <c r="G27" i="4"/>
  <c r="C237" i="4" s="1"/>
  <c r="J92" i="4"/>
  <c r="G21" i="10"/>
  <c r="L21" i="10"/>
  <c r="L29" i="14"/>
  <c r="G29" i="14"/>
  <c r="C578" i="11"/>
  <c r="C866" i="11"/>
  <c r="G38" i="8"/>
  <c r="I11" i="8" s="1"/>
  <c r="H7" i="8"/>
  <c r="I74" i="8" s="1"/>
  <c r="H74" i="8"/>
  <c r="P21" i="7"/>
  <c r="O152" i="7" s="1"/>
  <c r="C541" i="10"/>
  <c r="AB611" i="10"/>
  <c r="AB592" i="10"/>
  <c r="C522" i="10"/>
  <c r="D24" i="8"/>
  <c r="D91" i="8" s="1"/>
  <c r="H95" i="8"/>
  <c r="H28" i="8"/>
  <c r="I95" i="8" s="1"/>
  <c r="C174" i="11"/>
  <c r="C661" i="11"/>
  <c r="C643" i="11"/>
  <c r="C156" i="11"/>
  <c r="D28" i="14"/>
  <c r="C806" i="11"/>
  <c r="C450" i="11"/>
  <c r="W597" i="10"/>
  <c r="C458" i="10"/>
  <c r="C191" i="14"/>
  <c r="D124" i="14"/>
  <c r="D191" i="14" s="1"/>
  <c r="V28" i="4"/>
  <c r="C413" i="4" s="1"/>
  <c r="D117" i="14"/>
  <c r="D184" i="14" s="1"/>
  <c r="C184" i="14"/>
  <c r="L141" i="14"/>
  <c r="G141" i="14"/>
  <c r="D26" i="14"/>
  <c r="C72" i="3"/>
  <c r="C208" i="10"/>
  <c r="C618" i="10"/>
  <c r="L24" i="13"/>
  <c r="G24" i="13"/>
  <c r="L33" i="7"/>
  <c r="K164" i="7" s="1"/>
  <c r="C528" i="10"/>
  <c r="AB598" i="10"/>
  <c r="C646" i="11"/>
  <c r="C159" i="11"/>
  <c r="C444" i="11"/>
  <c r="C800" i="11"/>
  <c r="C409" i="10"/>
  <c r="R617" i="10"/>
  <c r="C595" i="11"/>
  <c r="C883" i="11"/>
  <c r="G34" i="14"/>
  <c r="L34" i="14"/>
  <c r="C242" i="11"/>
  <c r="C696" i="11"/>
  <c r="L227" i="14"/>
  <c r="G227" i="14"/>
  <c r="AB118" i="10"/>
  <c r="E320" i="10"/>
  <c r="E186" i="10"/>
  <c r="E457" i="10"/>
  <c r="E254" i="10"/>
  <c r="T118" i="10"/>
  <c r="X596" i="10" s="1"/>
  <c r="P118" i="10"/>
  <c r="S596" i="10" s="1"/>
  <c r="L118" i="10"/>
  <c r="N596" i="10" s="1"/>
  <c r="E526" i="10"/>
  <c r="E388" i="10"/>
  <c r="D118" i="10"/>
  <c r="D596" i="10" s="1"/>
  <c r="X118" i="10"/>
  <c r="AC596" i="10" s="1"/>
  <c r="H118" i="10"/>
  <c r="I596" i="10" s="1"/>
  <c r="J105" i="4"/>
  <c r="J83" i="4"/>
  <c r="C163" i="11"/>
  <c r="C650" i="11"/>
  <c r="C182" i="11"/>
  <c r="C669" i="11"/>
  <c r="H30" i="8"/>
  <c r="I97" i="8" s="1"/>
  <c r="H97" i="8"/>
  <c r="G27" i="10"/>
  <c r="L27" i="10"/>
  <c r="H29" i="8"/>
  <c r="I96" i="8" s="1"/>
  <c r="H96" i="8"/>
  <c r="D34" i="8"/>
  <c r="D101" i="8" s="1"/>
  <c r="M22" i="4"/>
  <c r="C301" i="4" s="1"/>
  <c r="C292" i="14"/>
  <c r="D225" i="14"/>
  <c r="D292" i="14" s="1"/>
  <c r="H9" i="7"/>
  <c r="G140" i="7" s="1"/>
  <c r="S31" i="4"/>
  <c r="C380" i="4" s="1"/>
  <c r="C459" i="10"/>
  <c r="W598" i="10"/>
  <c r="H124" i="10"/>
  <c r="I602" i="10" s="1"/>
  <c r="E326" i="10"/>
  <c r="E394" i="10"/>
  <c r="P124" i="10"/>
  <c r="S602" i="10" s="1"/>
  <c r="E463" i="10"/>
  <c r="AB124" i="10"/>
  <c r="E192" i="10"/>
  <c r="E260" i="10"/>
  <c r="L124" i="10"/>
  <c r="N602" i="10" s="1"/>
  <c r="D124" i="10"/>
  <c r="D602" i="10" s="1"/>
  <c r="E532" i="10"/>
  <c r="X124" i="10"/>
  <c r="AC602" i="10" s="1"/>
  <c r="T124" i="10"/>
  <c r="X602" i="10" s="1"/>
  <c r="C884" i="11"/>
  <c r="C596" i="11"/>
  <c r="P33" i="7"/>
  <c r="O164" i="7" s="1"/>
  <c r="C343" i="10"/>
  <c r="M619" i="10"/>
  <c r="C587" i="11"/>
  <c r="C875" i="11"/>
  <c r="C583" i="11"/>
  <c r="C871" i="11"/>
  <c r="G24" i="4"/>
  <c r="C234" i="4" s="1"/>
  <c r="C328" i="10"/>
  <c r="M604" i="10"/>
  <c r="L34" i="8"/>
  <c r="H14" i="7"/>
  <c r="G145" i="7" s="1"/>
  <c r="C286" i="14"/>
  <c r="D219" i="14"/>
  <c r="D286" i="14" s="1"/>
  <c r="C360" i="11"/>
  <c r="C749" i="11"/>
  <c r="H20" i="7"/>
  <c r="G151" i="7" s="1"/>
  <c r="C772" i="11"/>
  <c r="C383" i="11"/>
  <c r="L129" i="14"/>
  <c r="G129" i="14"/>
  <c r="D16" i="11"/>
  <c r="E438" i="11"/>
  <c r="X16" i="11"/>
  <c r="D830" i="11" s="1"/>
  <c r="AF16" i="11"/>
  <c r="E232" i="11"/>
  <c r="H16" i="11"/>
  <c r="E369" i="11"/>
  <c r="L16" i="11"/>
  <c r="D722" i="11" s="1"/>
  <c r="E509" i="11"/>
  <c r="E163" i="11"/>
  <c r="E301" i="11"/>
  <c r="AB16" i="11"/>
  <c r="D866" i="11" s="1"/>
  <c r="P16" i="11"/>
  <c r="D758" i="11" s="1"/>
  <c r="T16" i="11"/>
  <c r="D794" i="11" s="1"/>
  <c r="E578" i="11"/>
  <c r="D21" i="4"/>
  <c r="C197" i="4" s="1"/>
  <c r="P17" i="7"/>
  <c r="O148" i="7" s="1"/>
  <c r="R596" i="10"/>
  <c r="C388" i="10"/>
  <c r="C593" i="10"/>
  <c r="C183" i="10"/>
  <c r="J24" i="4"/>
  <c r="C269" i="4" s="1"/>
  <c r="H35" i="7"/>
  <c r="G166" i="7" s="1"/>
  <c r="L14" i="11"/>
  <c r="D720" i="11" s="1"/>
  <c r="AF14" i="11"/>
  <c r="E299" i="11"/>
  <c r="T14" i="11"/>
  <c r="D792" i="11" s="1"/>
  <c r="E230" i="11"/>
  <c r="X14" i="11"/>
  <c r="D828" i="11" s="1"/>
  <c r="P14" i="11"/>
  <c r="D756" i="11" s="1"/>
  <c r="E507" i="11"/>
  <c r="AB14" i="11"/>
  <c r="D864" i="11" s="1"/>
  <c r="D14" i="11"/>
  <c r="H14" i="11"/>
  <c r="E576" i="11"/>
  <c r="E161" i="11"/>
  <c r="E367" i="11"/>
  <c r="E436" i="11"/>
  <c r="L19" i="7"/>
  <c r="K150" i="7" s="1"/>
  <c r="P35" i="7"/>
  <c r="O166" i="7" s="1"/>
  <c r="G132" i="14"/>
  <c r="L132" i="14"/>
  <c r="C160" i="11"/>
  <c r="C647" i="11"/>
  <c r="C535" i="10"/>
  <c r="AB605" i="10"/>
  <c r="C411" i="10"/>
  <c r="R619" i="10"/>
  <c r="C571" i="11"/>
  <c r="C859" i="11"/>
  <c r="C616" i="10"/>
  <c r="C206" i="10"/>
  <c r="L11" i="10"/>
  <c r="G11" i="10"/>
  <c r="G25" i="4"/>
  <c r="C235" i="4" s="1"/>
  <c r="C304" i="11"/>
  <c r="C725" i="11"/>
  <c r="H16" i="8"/>
  <c r="I83" i="8" s="1"/>
  <c r="H83" i="8"/>
  <c r="D28" i="10"/>
  <c r="D96" i="10" s="1"/>
  <c r="C96" i="10"/>
  <c r="C570" i="11"/>
  <c r="C858" i="11"/>
  <c r="G39" i="7"/>
  <c r="I33" i="7" s="1"/>
  <c r="H8" i="7"/>
  <c r="G139" i="7" s="1"/>
  <c r="D18" i="10"/>
  <c r="D86" i="10" s="1"/>
  <c r="C86" i="10"/>
  <c r="P20" i="4"/>
  <c r="C335" i="4" s="1"/>
  <c r="M35" i="4"/>
  <c r="C314" i="4" s="1"/>
  <c r="C645" i="11"/>
  <c r="C158" i="11"/>
  <c r="D36" i="5"/>
  <c r="H33" i="7"/>
  <c r="G164" i="7" s="1"/>
  <c r="D17" i="7"/>
  <c r="C148" i="7" s="1"/>
  <c r="D119" i="14"/>
  <c r="D186" i="14" s="1"/>
  <c r="C186" i="14"/>
  <c r="D29" i="10"/>
  <c r="D97" i="10" s="1"/>
  <c r="C97" i="10"/>
  <c r="L225" i="14"/>
  <c r="G225" i="14"/>
  <c r="C787" i="11"/>
  <c r="C431" i="11"/>
  <c r="L22" i="14"/>
  <c r="G22" i="14"/>
  <c r="D18" i="7"/>
  <c r="C149" i="7" s="1"/>
  <c r="G21" i="14"/>
  <c r="L21" i="14"/>
  <c r="C366" i="11"/>
  <c r="C755" i="11"/>
  <c r="M596" i="10"/>
  <c r="C320" i="10"/>
  <c r="X131" i="10"/>
  <c r="AC609" i="10" s="1"/>
  <c r="T131" i="10"/>
  <c r="X609" i="10" s="1"/>
  <c r="E199" i="10"/>
  <c r="H131" i="10"/>
  <c r="I609" i="10" s="1"/>
  <c r="P131" i="10"/>
  <c r="S609" i="10" s="1"/>
  <c r="E267" i="10"/>
  <c r="AB131" i="10"/>
  <c r="E539" i="10"/>
  <c r="E470" i="10"/>
  <c r="L131" i="10"/>
  <c r="N609" i="10" s="1"/>
  <c r="D131" i="10"/>
  <c r="D609" i="10" s="1"/>
  <c r="E333" i="10"/>
  <c r="E401" i="10"/>
  <c r="J13" i="4"/>
  <c r="C258" i="4" s="1"/>
  <c r="D15" i="4"/>
  <c r="C191" i="4" s="1"/>
  <c r="C738" i="11"/>
  <c r="C317" i="11"/>
  <c r="L8" i="7"/>
  <c r="K139" i="7" s="1"/>
  <c r="K39" i="7"/>
  <c r="M15" i="7" s="1"/>
  <c r="L116" i="14"/>
  <c r="G116" i="14"/>
  <c r="L15" i="7"/>
  <c r="K146" i="7" s="1"/>
  <c r="L123" i="14"/>
  <c r="G123" i="14"/>
  <c r="L14" i="7"/>
  <c r="K145" i="7" s="1"/>
  <c r="L122" i="14"/>
  <c r="G122" i="14"/>
  <c r="H28" i="7"/>
  <c r="G159" i="7" s="1"/>
  <c r="D34" i="14"/>
  <c r="D24" i="4"/>
  <c r="C200" i="4" s="1"/>
  <c r="D25" i="8"/>
  <c r="D92" i="8" s="1"/>
  <c r="J81" i="4"/>
  <c r="P27" i="7"/>
  <c r="O158" i="7" s="1"/>
  <c r="H84" i="8"/>
  <c r="H17" i="8"/>
  <c r="I84" i="8" s="1"/>
  <c r="E319" i="10"/>
  <c r="E185" i="10"/>
  <c r="P117" i="10"/>
  <c r="S595" i="10" s="1"/>
  <c r="E253" i="10"/>
  <c r="AB117" i="10"/>
  <c r="X117" i="10"/>
  <c r="AC595" i="10" s="1"/>
  <c r="L117" i="10"/>
  <c r="N595" i="10" s="1"/>
  <c r="T117" i="10"/>
  <c r="X595" i="10" s="1"/>
  <c r="E525" i="10"/>
  <c r="E387" i="10"/>
  <c r="D117" i="10"/>
  <c r="D595" i="10" s="1"/>
  <c r="H117" i="10"/>
  <c r="I595" i="10" s="1"/>
  <c r="E456" i="10"/>
  <c r="C476" i="10"/>
  <c r="W615" i="10"/>
  <c r="M8" i="4"/>
  <c r="C287" i="4" s="1"/>
  <c r="L39" i="4"/>
  <c r="N19" i="4" s="1"/>
  <c r="C294" i="14"/>
  <c r="D227" i="14"/>
  <c r="D294" i="14" s="1"/>
  <c r="D22" i="4"/>
  <c r="C198" i="4" s="1"/>
  <c r="D14" i="13"/>
  <c r="D85" i="13" s="1"/>
  <c r="C85" i="13"/>
  <c r="C619" i="10"/>
  <c r="C209" i="10"/>
  <c r="J12" i="4"/>
  <c r="C257" i="4" s="1"/>
  <c r="H598" i="10"/>
  <c r="C256" i="10"/>
  <c r="H592" i="10"/>
  <c r="C250" i="10"/>
  <c r="C236" i="11"/>
  <c r="C690" i="11"/>
  <c r="E521" i="11"/>
  <c r="P28" i="11"/>
  <c r="D770" i="11" s="1"/>
  <c r="T28" i="11"/>
  <c r="D806" i="11" s="1"/>
  <c r="L28" i="11"/>
  <c r="D734" i="11" s="1"/>
  <c r="AF28" i="11"/>
  <c r="D28" i="11"/>
  <c r="E175" i="11"/>
  <c r="H28" i="11"/>
  <c r="E244" i="11"/>
  <c r="E313" i="11"/>
  <c r="AB28" i="11"/>
  <c r="D878" i="11" s="1"/>
  <c r="E381" i="11"/>
  <c r="E450" i="11"/>
  <c r="E590" i="11"/>
  <c r="X28" i="11"/>
  <c r="D842" i="11" s="1"/>
  <c r="H32" i="8"/>
  <c r="I99" i="8" s="1"/>
  <c r="H99" i="8"/>
  <c r="V32" i="4"/>
  <c r="C417" i="4" s="1"/>
  <c r="H11" i="8"/>
  <c r="I78" i="8" s="1"/>
  <c r="H78" i="8"/>
  <c r="H600" i="10"/>
  <c r="C258" i="10"/>
  <c r="C740" i="11"/>
  <c r="C319" i="11"/>
  <c r="D135" i="14"/>
  <c r="D202" i="14" s="1"/>
  <c r="C202" i="14"/>
  <c r="C439" i="11"/>
  <c r="C795" i="11"/>
  <c r="L19" i="14"/>
  <c r="G19" i="14"/>
  <c r="P26" i="7"/>
  <c r="O157" i="7" s="1"/>
  <c r="C842" i="11"/>
  <c r="C521" i="11"/>
  <c r="E337" i="10"/>
  <c r="E543" i="10"/>
  <c r="E405" i="10"/>
  <c r="D135" i="10"/>
  <c r="D613" i="10" s="1"/>
  <c r="P135" i="10"/>
  <c r="S613" i="10" s="1"/>
  <c r="H135" i="10"/>
  <c r="I613" i="10" s="1"/>
  <c r="AB135" i="10"/>
  <c r="E203" i="10"/>
  <c r="E474" i="10"/>
  <c r="T135" i="10"/>
  <c r="X613" i="10" s="1"/>
  <c r="X135" i="10"/>
  <c r="AC613" i="10" s="1"/>
  <c r="E271" i="10"/>
  <c r="L135" i="10"/>
  <c r="N613" i="10" s="1"/>
  <c r="G143" i="10"/>
  <c r="I137" i="10" s="1"/>
  <c r="C248" i="10"/>
  <c r="H590" i="10"/>
  <c r="G244" i="14"/>
  <c r="L244" i="14"/>
  <c r="R601" i="10"/>
  <c r="C393" i="10"/>
  <c r="V34" i="4"/>
  <c r="C419" i="4" s="1"/>
  <c r="C75" i="10"/>
  <c r="C38" i="10"/>
  <c r="E13" i="10" s="1"/>
  <c r="D7" i="10"/>
  <c r="D75" i="10" s="1"/>
  <c r="D16" i="7"/>
  <c r="C147" i="7" s="1"/>
  <c r="C336" i="10"/>
  <c r="M612" i="10"/>
  <c r="C724" i="11"/>
  <c r="C303" i="11"/>
  <c r="G19" i="4"/>
  <c r="C229" i="4" s="1"/>
  <c r="L26" i="7"/>
  <c r="K157" i="7" s="1"/>
  <c r="H25" i="7"/>
  <c r="G156" i="7" s="1"/>
  <c r="L29" i="7"/>
  <c r="K160" i="7" s="1"/>
  <c r="G29" i="4"/>
  <c r="C239" i="4" s="1"/>
  <c r="C759" i="11"/>
  <c r="C370" i="11"/>
  <c r="D19" i="7"/>
  <c r="C150" i="7" s="1"/>
  <c r="C276" i="10"/>
  <c r="H618" i="10"/>
  <c r="J37" i="4"/>
  <c r="C282" i="4" s="1"/>
  <c r="AB608" i="10"/>
  <c r="C538" i="10"/>
  <c r="V26" i="4"/>
  <c r="C411" i="4" s="1"/>
  <c r="P32" i="4"/>
  <c r="C347" i="4" s="1"/>
  <c r="C872" i="11"/>
  <c r="C584" i="11"/>
  <c r="S25" i="4"/>
  <c r="C374" i="4" s="1"/>
  <c r="D24" i="14"/>
  <c r="G230" i="14"/>
  <c r="L230" i="14"/>
  <c r="J90" i="4"/>
  <c r="D11" i="13"/>
  <c r="D82" i="13" s="1"/>
  <c r="C82" i="13"/>
  <c r="H79" i="8"/>
  <c r="H12" i="8"/>
  <c r="I79" i="8" s="1"/>
  <c r="E406" i="10"/>
  <c r="X136" i="10"/>
  <c r="AC614" i="10" s="1"/>
  <c r="E272" i="10"/>
  <c r="AB136" i="10"/>
  <c r="E338" i="10"/>
  <c r="P136" i="10"/>
  <c r="S614" i="10" s="1"/>
  <c r="E544" i="10"/>
  <c r="H136" i="10"/>
  <c r="I614" i="10" s="1"/>
  <c r="D136" i="10"/>
  <c r="D614" i="10" s="1"/>
  <c r="E475" i="10"/>
  <c r="L136" i="10"/>
  <c r="N614" i="10" s="1"/>
  <c r="T136" i="10"/>
  <c r="X614" i="10" s="1"/>
  <c r="E204" i="10"/>
  <c r="H24" i="7"/>
  <c r="G155" i="7" s="1"/>
  <c r="C180" i="10"/>
  <c r="C143" i="10"/>
  <c r="E128" i="10" s="1"/>
  <c r="C590" i="10"/>
  <c r="L118" i="14"/>
  <c r="G118" i="14"/>
  <c r="C331" i="10"/>
  <c r="M607" i="10"/>
  <c r="D33" i="7"/>
  <c r="C164" i="7" s="1"/>
  <c r="C508" i="11"/>
  <c r="C829" i="11"/>
  <c r="C292" i="11"/>
  <c r="C713" i="11"/>
  <c r="M610" i="10"/>
  <c r="C334" i="10"/>
  <c r="C195" i="14"/>
  <c r="D128" i="14"/>
  <c r="D195" i="14" s="1"/>
  <c r="C338" i="10"/>
  <c r="M614" i="10"/>
  <c r="J19" i="4"/>
  <c r="C264" i="4" s="1"/>
  <c r="D218" i="14"/>
  <c r="D285" i="14" s="1"/>
  <c r="C285" i="14"/>
  <c r="L219" i="14"/>
  <c r="G219" i="14"/>
  <c r="L35" i="7"/>
  <c r="K166" i="7" s="1"/>
  <c r="C185" i="14"/>
  <c r="D118" i="14"/>
  <c r="D185" i="14" s="1"/>
  <c r="P128" i="10"/>
  <c r="S606" i="10" s="1"/>
  <c r="E536" i="10"/>
  <c r="E398" i="10"/>
  <c r="H128" i="10"/>
  <c r="I606" i="10" s="1"/>
  <c r="AB128" i="10"/>
  <c r="E467" i="10"/>
  <c r="E196" i="10"/>
  <c r="E330" i="10"/>
  <c r="D128" i="10"/>
  <c r="D606" i="10" s="1"/>
  <c r="E264" i="10"/>
  <c r="T128" i="10"/>
  <c r="X606" i="10" s="1"/>
  <c r="L128" i="10"/>
  <c r="N606" i="10" s="1"/>
  <c r="X128" i="10"/>
  <c r="AC606" i="10" s="1"/>
  <c r="D32" i="10"/>
  <c r="D100" i="10" s="1"/>
  <c r="C100" i="10"/>
  <c r="C324" i="10"/>
  <c r="M600" i="10"/>
  <c r="M609" i="10"/>
  <c r="C333" i="10"/>
  <c r="AB6" i="11"/>
  <c r="D856" i="11" s="1"/>
  <c r="AE37" i="11"/>
  <c r="AG19" i="11" s="1"/>
  <c r="H6" i="11"/>
  <c r="T6" i="11"/>
  <c r="D784" i="11" s="1"/>
  <c r="E568" i="11"/>
  <c r="E222" i="11"/>
  <c r="E153" i="11"/>
  <c r="E359" i="11"/>
  <c r="X6" i="11"/>
  <c r="D820" i="11" s="1"/>
  <c r="E291" i="11"/>
  <c r="D6" i="11"/>
  <c r="AF6" i="11"/>
  <c r="P6" i="11"/>
  <c r="D748" i="11" s="1"/>
  <c r="E499" i="11"/>
  <c r="L6" i="11"/>
  <c r="D712" i="11" s="1"/>
  <c r="E428" i="11"/>
  <c r="D33" i="8"/>
  <c r="D100" i="8" s="1"/>
  <c r="J86" i="4"/>
  <c r="L21" i="7"/>
  <c r="K152" i="7" s="1"/>
  <c r="G15" i="4"/>
  <c r="C225" i="4" s="1"/>
  <c r="C530" i="10"/>
  <c r="AB600" i="10"/>
  <c r="M16" i="4"/>
  <c r="C295" i="4" s="1"/>
  <c r="C876" i="11"/>
  <c r="C588" i="11"/>
  <c r="L30" i="13"/>
  <c r="G30" i="13"/>
  <c r="K38" i="8"/>
  <c r="F26" i="8" s="1"/>
  <c r="L7" i="8"/>
  <c r="S11" i="4"/>
  <c r="C360" i="4" s="1"/>
  <c r="D14" i="4"/>
  <c r="C190" i="4" s="1"/>
  <c r="L11" i="7"/>
  <c r="K142" i="7" s="1"/>
  <c r="C166" i="11"/>
  <c r="C653" i="11"/>
  <c r="C83" i="10"/>
  <c r="D15" i="10"/>
  <c r="D83" i="10" s="1"/>
  <c r="C604" i="10"/>
  <c r="C194" i="10"/>
  <c r="L37" i="7"/>
  <c r="K168" i="7" s="1"/>
  <c r="H8" i="8"/>
  <c r="I75" i="8" s="1"/>
  <c r="H75" i="8"/>
  <c r="C165" i="11"/>
  <c r="C652" i="11"/>
  <c r="S19" i="4"/>
  <c r="C368" i="4" s="1"/>
  <c r="C468" i="10"/>
  <c r="W607" i="10"/>
  <c r="G12" i="4"/>
  <c r="C222" i="4" s="1"/>
  <c r="C590" i="11"/>
  <c r="C878" i="11"/>
  <c r="M32" i="4"/>
  <c r="C311" i="4" s="1"/>
  <c r="C582" i="11"/>
  <c r="C870" i="11"/>
  <c r="R592" i="10"/>
  <c r="C384" i="10"/>
  <c r="C79" i="10"/>
  <c r="D11" i="10"/>
  <c r="D79" i="10" s="1"/>
  <c r="L220" i="14"/>
  <c r="G220" i="14"/>
  <c r="L223" i="14"/>
  <c r="G223" i="14"/>
  <c r="M23" i="4"/>
  <c r="C302" i="4" s="1"/>
  <c r="C294" i="11"/>
  <c r="C715" i="11"/>
  <c r="C612" i="10"/>
  <c r="C202" i="10"/>
  <c r="M18" i="4"/>
  <c r="C297" i="4" s="1"/>
  <c r="S29" i="4"/>
  <c r="C378" i="4" s="1"/>
  <c r="S28" i="4"/>
  <c r="C377" i="4" s="1"/>
  <c r="J16" i="4"/>
  <c r="C261" i="4" s="1"/>
  <c r="C833" i="11"/>
  <c r="C512" i="11"/>
  <c r="C691" i="11"/>
  <c r="C237" i="11"/>
  <c r="S18" i="4"/>
  <c r="C367" i="4" s="1"/>
  <c r="C265" i="10"/>
  <c r="H607" i="10"/>
  <c r="D13" i="10"/>
  <c r="D81" i="10" s="1"/>
  <c r="C81" i="10"/>
  <c r="J33" i="4"/>
  <c r="C278" i="4" s="1"/>
  <c r="D240" i="14"/>
  <c r="D307" i="14" s="1"/>
  <c r="C307" i="14"/>
  <c r="C80" i="13"/>
  <c r="D9" i="13"/>
  <c r="D80" i="13" s="1"/>
  <c r="D28" i="8"/>
  <c r="D95" i="8" s="1"/>
  <c r="D15" i="13"/>
  <c r="D86" i="13" s="1"/>
  <c r="C86" i="13"/>
  <c r="J85" i="4"/>
  <c r="P20" i="7"/>
  <c r="O151" i="7" s="1"/>
  <c r="M597" i="10"/>
  <c r="C321" i="10"/>
  <c r="C226" i="11"/>
  <c r="C680" i="11"/>
  <c r="C241" i="11"/>
  <c r="C695" i="11"/>
  <c r="C171" i="11"/>
  <c r="C658" i="11"/>
  <c r="C257" i="10"/>
  <c r="H599" i="10"/>
  <c r="D132" i="14"/>
  <c r="D199" i="14" s="1"/>
  <c r="C199" i="14"/>
  <c r="M19" i="4"/>
  <c r="C298" i="4" s="1"/>
  <c r="M598" i="10"/>
  <c r="C322" i="10"/>
  <c r="C504" i="11"/>
  <c r="C825" i="11"/>
  <c r="P9" i="4"/>
  <c r="C324" i="4" s="1"/>
  <c r="D18" i="14"/>
  <c r="J29" i="4"/>
  <c r="C274" i="4" s="1"/>
  <c r="D9" i="8"/>
  <c r="D76" i="8" s="1"/>
  <c r="H102" i="8"/>
  <c r="H35" i="8"/>
  <c r="I102" i="8" s="1"/>
  <c r="G19" i="10"/>
  <c r="L19" i="10"/>
  <c r="P12" i="4"/>
  <c r="C327" i="4" s="1"/>
  <c r="C547" i="10"/>
  <c r="AB617" i="10"/>
  <c r="C398" i="10"/>
  <c r="R606" i="10"/>
  <c r="L245" i="14"/>
  <c r="G245" i="14"/>
  <c r="D31" i="14"/>
  <c r="L35" i="8"/>
  <c r="H608" i="10"/>
  <c r="C266" i="10"/>
  <c r="C87" i="10"/>
  <c r="D19" i="10"/>
  <c r="D87" i="10" s="1"/>
  <c r="G8" i="14"/>
  <c r="L8" i="14"/>
  <c r="C36" i="9"/>
  <c r="D26" i="7"/>
  <c r="C157" i="7" s="1"/>
  <c r="G229" i="14"/>
  <c r="L229" i="14"/>
  <c r="D23" i="4"/>
  <c r="C199" i="4" s="1"/>
  <c r="W612" i="10"/>
  <c r="C473" i="10"/>
  <c r="C306" i="14"/>
  <c r="D239" i="14"/>
  <c r="D306" i="14" s="1"/>
  <c r="L32" i="14"/>
  <c r="G32" i="14"/>
  <c r="E409" i="10"/>
  <c r="E275" i="10"/>
  <c r="H139" i="10"/>
  <c r="I617" i="10" s="1"/>
  <c r="E341" i="10"/>
  <c r="X139" i="10"/>
  <c r="AC617" i="10" s="1"/>
  <c r="T139" i="10"/>
  <c r="X617" i="10" s="1"/>
  <c r="AB139" i="10"/>
  <c r="E478" i="10"/>
  <c r="P139" i="10"/>
  <c r="S617" i="10" s="1"/>
  <c r="E547" i="10"/>
  <c r="E207" i="10"/>
  <c r="L139" i="10"/>
  <c r="N617" i="10" s="1"/>
  <c r="D139" i="10"/>
  <c r="D617" i="10" s="1"/>
  <c r="L28" i="8"/>
  <c r="J27" i="4"/>
  <c r="C272" i="4" s="1"/>
  <c r="M606" i="10"/>
  <c r="C330" i="10"/>
  <c r="AB599" i="10"/>
  <c r="C529" i="10"/>
  <c r="J87" i="4"/>
  <c r="L30" i="7"/>
  <c r="K161" i="7" s="1"/>
  <c r="AB607" i="10"/>
  <c r="C537" i="10"/>
  <c r="C101" i="10"/>
  <c r="D33" i="10"/>
  <c r="D101" i="10" s="1"/>
  <c r="L137" i="10"/>
  <c r="N615" i="10" s="1"/>
  <c r="E339" i="10"/>
  <c r="D137" i="10"/>
  <c r="D615" i="10" s="1"/>
  <c r="P137" i="10"/>
  <c r="S615" i="10" s="1"/>
  <c r="X137" i="10"/>
  <c r="AC615" i="10" s="1"/>
  <c r="T137" i="10"/>
  <c r="X615" i="10" s="1"/>
  <c r="H137" i="10"/>
  <c r="I615" i="10" s="1"/>
  <c r="E476" i="10"/>
  <c r="E273" i="10"/>
  <c r="E205" i="10"/>
  <c r="E545" i="10"/>
  <c r="AB137" i="10"/>
  <c r="E407" i="10"/>
  <c r="L21" i="8"/>
  <c r="D37" i="4"/>
  <c r="C213" i="4" s="1"/>
  <c r="C841" i="11"/>
  <c r="C520" i="11"/>
  <c r="G112" i="14"/>
  <c r="K143" i="14"/>
  <c r="L112" i="14"/>
  <c r="D138" i="14"/>
  <c r="D205" i="14" s="1"/>
  <c r="C205" i="14"/>
  <c r="D20" i="13"/>
  <c r="D91" i="13" s="1"/>
  <c r="C91" i="13"/>
  <c r="H10" i="11"/>
  <c r="E295" i="11"/>
  <c r="L10" i="11"/>
  <c r="D716" i="11" s="1"/>
  <c r="P10" i="11"/>
  <c r="D752" i="11" s="1"/>
  <c r="AB10" i="11"/>
  <c r="D860" i="11" s="1"/>
  <c r="E226" i="11"/>
  <c r="E363" i="11"/>
  <c r="AF10" i="11"/>
  <c r="E432" i="11"/>
  <c r="T10" i="11"/>
  <c r="D788" i="11" s="1"/>
  <c r="D10" i="11"/>
  <c r="E503" i="11"/>
  <c r="X10" i="11"/>
  <c r="D824" i="11" s="1"/>
  <c r="E572" i="11"/>
  <c r="E157" i="11"/>
  <c r="H80" i="8"/>
  <c r="H13" i="8"/>
  <c r="I80" i="8" s="1"/>
  <c r="P15" i="4"/>
  <c r="C330" i="4" s="1"/>
  <c r="P25" i="4"/>
  <c r="C340" i="4" s="1"/>
  <c r="R614" i="10"/>
  <c r="C406" i="10"/>
  <c r="AB610" i="10"/>
  <c r="C540" i="10"/>
  <c r="C104" i="13"/>
  <c r="D33" i="13"/>
  <c r="D104" i="13" s="1"/>
  <c r="L10" i="13"/>
  <c r="G10" i="13"/>
  <c r="L9" i="13"/>
  <c r="G9" i="13"/>
  <c r="S12" i="4"/>
  <c r="C361" i="4" s="1"/>
  <c r="L15" i="13"/>
  <c r="G15" i="13"/>
  <c r="C581" i="11"/>
  <c r="C869" i="11"/>
  <c r="C189" i="14"/>
  <c r="D122" i="14"/>
  <c r="D189" i="14" s="1"/>
  <c r="D26" i="4"/>
  <c r="C202" i="4" s="1"/>
  <c r="C228" i="11"/>
  <c r="C682" i="11"/>
  <c r="R610" i="10"/>
  <c r="C402" i="10"/>
  <c r="C303" i="14"/>
  <c r="D236" i="14"/>
  <c r="D303" i="14" s="1"/>
  <c r="G18" i="14"/>
  <c r="L18" i="14"/>
  <c r="L13" i="13"/>
  <c r="G13" i="13"/>
  <c r="H92" i="8"/>
  <c r="H25" i="8"/>
  <c r="I92" i="8" s="1"/>
  <c r="P23" i="7"/>
  <c r="O154" i="7" s="1"/>
  <c r="L216" i="14"/>
  <c r="G216" i="14"/>
  <c r="K247" i="14"/>
  <c r="C295" i="11"/>
  <c r="C716" i="11"/>
  <c r="G127" i="14"/>
  <c r="L127" i="14"/>
  <c r="L29" i="8"/>
  <c r="G25" i="14"/>
  <c r="L25" i="14"/>
  <c r="C453" i="10"/>
  <c r="W592" i="10"/>
  <c r="C38" i="8"/>
  <c r="E22" i="8" s="1"/>
  <c r="D7" i="8"/>
  <c r="D74" i="8" s="1"/>
  <c r="C74" i="8"/>
  <c r="C329" i="10"/>
  <c r="M605" i="10"/>
  <c r="C396" i="10"/>
  <c r="R604" i="10"/>
  <c r="C862" i="11"/>
  <c r="C574" i="11"/>
  <c r="L217" i="14"/>
  <c r="G217" i="14"/>
  <c r="W616" i="10"/>
  <c r="C477" i="10"/>
  <c r="X20" i="11"/>
  <c r="D834" i="11" s="1"/>
  <c r="E513" i="11"/>
  <c r="AF20" i="11"/>
  <c r="E167" i="11"/>
  <c r="D20" i="11"/>
  <c r="E582" i="11"/>
  <c r="E236" i="11"/>
  <c r="L20" i="11"/>
  <c r="D726" i="11" s="1"/>
  <c r="E305" i="11"/>
  <c r="AB20" i="11"/>
  <c r="D870" i="11" s="1"/>
  <c r="T20" i="11"/>
  <c r="D798" i="11" s="1"/>
  <c r="P20" i="11"/>
  <c r="D762" i="11" s="1"/>
  <c r="E373" i="11"/>
  <c r="E442" i="11"/>
  <c r="H20" i="11"/>
  <c r="C617" i="10"/>
  <c r="C207" i="10"/>
  <c r="M10" i="4"/>
  <c r="C289" i="4" s="1"/>
  <c r="C194" i="14"/>
  <c r="D127" i="14"/>
  <c r="D194" i="14" s="1"/>
  <c r="D36" i="12"/>
  <c r="C449" i="11"/>
  <c r="C805" i="11"/>
  <c r="L23" i="7"/>
  <c r="K154" i="7" s="1"/>
  <c r="P8" i="4"/>
  <c r="C323" i="4" s="1"/>
  <c r="O39" i="4"/>
  <c r="Q29" i="4" s="1"/>
  <c r="H30" i="7"/>
  <c r="G161" i="7" s="1"/>
  <c r="G16" i="4"/>
  <c r="C226" i="4" s="1"/>
  <c r="C467" i="10"/>
  <c r="W606" i="10"/>
  <c r="D223" i="14"/>
  <c r="D290" i="14" s="1"/>
  <c r="C290" i="14"/>
  <c r="D14" i="10"/>
  <c r="D82" i="10" s="1"/>
  <c r="C82" i="10"/>
  <c r="C443" i="11"/>
  <c r="C799" i="11"/>
  <c r="G28" i="4"/>
  <c r="C238" i="4" s="1"/>
  <c r="C435" i="11"/>
  <c r="C791" i="11"/>
  <c r="G35" i="4"/>
  <c r="C245" i="4" s="1"/>
  <c r="C452" i="11"/>
  <c r="C808" i="11"/>
  <c r="G31" i="13"/>
  <c r="L31" i="13"/>
  <c r="J88" i="4"/>
  <c r="H593" i="10"/>
  <c r="C251" i="10"/>
  <c r="D22" i="10"/>
  <c r="D90" i="10" s="1"/>
  <c r="C90" i="10"/>
  <c r="C874" i="11"/>
  <c r="C586" i="11"/>
  <c r="M25" i="4"/>
  <c r="C304" i="4" s="1"/>
  <c r="C576" i="11"/>
  <c r="C864" i="11"/>
  <c r="M24" i="4"/>
  <c r="C303" i="4" s="1"/>
  <c r="C568" i="11"/>
  <c r="C856" i="11"/>
  <c r="AA37" i="11"/>
  <c r="AC12" i="11" s="1"/>
  <c r="C376" i="11"/>
  <c r="C765" i="11"/>
  <c r="G21" i="13"/>
  <c r="L21" i="13"/>
  <c r="H103" i="8"/>
  <c r="H36" i="8"/>
  <c r="I103" i="8" s="1"/>
  <c r="R602" i="10"/>
  <c r="C394" i="10"/>
  <c r="L23" i="13"/>
  <c r="G23" i="13"/>
  <c r="L28" i="7"/>
  <c r="K159" i="7" s="1"/>
  <c r="G16" i="13"/>
  <c r="L16" i="13"/>
  <c r="D22" i="14"/>
  <c r="C380" i="11"/>
  <c r="C769" i="11"/>
  <c r="H21" i="7"/>
  <c r="G152" i="7" s="1"/>
  <c r="G228" i="14"/>
  <c r="L228" i="14"/>
  <c r="C766" i="11"/>
  <c r="C377" i="11"/>
  <c r="J8" i="4"/>
  <c r="C253" i="4" s="1"/>
  <c r="I39" i="4"/>
  <c r="K19" i="4" s="1"/>
  <c r="D235" i="14"/>
  <c r="D302" i="14" s="1"/>
  <c r="C302" i="14"/>
  <c r="P10" i="7"/>
  <c r="O141" i="7" s="1"/>
  <c r="P16" i="7"/>
  <c r="O147" i="7" s="1"/>
  <c r="C310" i="14"/>
  <c r="D243" i="14"/>
  <c r="D310" i="14" s="1"/>
  <c r="L14" i="8"/>
  <c r="C369" i="11"/>
  <c r="C758" i="11"/>
  <c r="J18" i="4"/>
  <c r="C263" i="4" s="1"/>
  <c r="L36" i="7"/>
  <c r="K167" i="7" s="1"/>
  <c r="C861" i="11"/>
  <c r="C573" i="11"/>
  <c r="C319" i="10"/>
  <c r="M595" i="10"/>
  <c r="C81" i="13"/>
  <c r="D10" i="13"/>
  <c r="D81" i="13" s="1"/>
  <c r="V8" i="4"/>
  <c r="C393" i="4" s="1"/>
  <c r="U39" i="4"/>
  <c r="W19" i="4" s="1"/>
  <c r="L25" i="10"/>
  <c r="G25" i="10"/>
  <c r="V31" i="4"/>
  <c r="C416" i="4" s="1"/>
  <c r="L32" i="10"/>
  <c r="G32" i="10"/>
  <c r="V30" i="4"/>
  <c r="C415" i="4" s="1"/>
  <c r="G31" i="10"/>
  <c r="L31" i="10"/>
  <c r="D30" i="10"/>
  <c r="D98" i="10" s="1"/>
  <c r="C98" i="10"/>
  <c r="D232" i="14"/>
  <c r="D299" i="14" s="1"/>
  <c r="C299" i="14"/>
  <c r="C580" i="11"/>
  <c r="C868" i="11"/>
  <c r="J84" i="4"/>
  <c r="C300" i="14"/>
  <c r="D233" i="14"/>
  <c r="D300" i="14" s="1"/>
  <c r="C454" i="11"/>
  <c r="C810" i="11"/>
  <c r="C85" i="10"/>
  <c r="D17" i="10"/>
  <c r="D85" i="10" s="1"/>
  <c r="V11" i="4"/>
  <c r="C396" i="4" s="1"/>
  <c r="L120" i="14"/>
  <c r="G120" i="14"/>
  <c r="J17" i="4"/>
  <c r="C262" i="4" s="1"/>
  <c r="L18" i="8"/>
  <c r="C509" i="11"/>
  <c r="C830" i="11"/>
  <c r="E402" i="10"/>
  <c r="E200" i="10"/>
  <c r="X132" i="10"/>
  <c r="AC610" i="10" s="1"/>
  <c r="E334" i="10"/>
  <c r="T132" i="10"/>
  <c r="X610" i="10" s="1"/>
  <c r="E540" i="10"/>
  <c r="H132" i="10"/>
  <c r="I610" i="10" s="1"/>
  <c r="D132" i="10"/>
  <c r="D610" i="10" s="1"/>
  <c r="E471" i="10"/>
  <c r="L132" i="10"/>
  <c r="N610" i="10" s="1"/>
  <c r="AB132" i="10"/>
  <c r="E268" i="10"/>
  <c r="P132" i="10"/>
  <c r="S610" i="10" s="1"/>
  <c r="C372" i="11"/>
  <c r="C761" i="11"/>
  <c r="D11" i="4"/>
  <c r="C187" i="4" s="1"/>
  <c r="D12" i="8"/>
  <c r="D79" i="8" s="1"/>
  <c r="C774" i="11"/>
  <c r="C385" i="11"/>
  <c r="D31" i="8"/>
  <c r="D98" i="8" s="1"/>
  <c r="D10" i="4"/>
  <c r="C186" i="4" s="1"/>
  <c r="D11" i="8"/>
  <c r="D78" i="8" s="1"/>
  <c r="S33" i="4"/>
  <c r="C382" i="4" s="1"/>
  <c r="C812" i="11"/>
  <c r="C456" i="11"/>
  <c r="C225" i="11"/>
  <c r="C679" i="11"/>
  <c r="C204" i="10"/>
  <c r="C614" i="10"/>
  <c r="C523" i="10"/>
  <c r="AB593" i="10"/>
  <c r="D25" i="4"/>
  <c r="C201" i="4" s="1"/>
  <c r="C811" i="11"/>
  <c r="C455" i="11"/>
  <c r="C395" i="10"/>
  <c r="R603" i="10"/>
  <c r="P11" i="4"/>
  <c r="C326" i="4" s="1"/>
  <c r="D72" i="3"/>
  <c r="P18" i="11"/>
  <c r="D760" i="11" s="1"/>
  <c r="E371" i="11"/>
  <c r="AF18" i="11"/>
  <c r="D18" i="11"/>
  <c r="E234" i="11"/>
  <c r="AB18" i="11"/>
  <c r="D868" i="11" s="1"/>
  <c r="E511" i="11"/>
  <c r="E303" i="11"/>
  <c r="T18" i="11"/>
  <c r="D796" i="11" s="1"/>
  <c r="X18" i="11"/>
  <c r="D832" i="11" s="1"/>
  <c r="H18" i="11"/>
  <c r="E165" i="11"/>
  <c r="L18" i="11"/>
  <c r="D724" i="11" s="1"/>
  <c r="E440" i="11"/>
  <c r="E580" i="11"/>
  <c r="C729" i="11"/>
  <c r="C308" i="11"/>
  <c r="V36" i="4"/>
  <c r="C421" i="4" s="1"/>
  <c r="P14" i="7"/>
  <c r="O145" i="7" s="1"/>
  <c r="C804" i="11"/>
  <c r="C448" i="11"/>
  <c r="R598" i="10"/>
  <c r="C390" i="10"/>
  <c r="D25" i="13"/>
  <c r="D96" i="13" s="1"/>
  <c r="C96" i="13"/>
  <c r="L16" i="10"/>
  <c r="G16" i="10"/>
  <c r="G15" i="10"/>
  <c r="L15" i="10"/>
  <c r="D31" i="4"/>
  <c r="C207" i="4" s="1"/>
  <c r="L19" i="13"/>
  <c r="G19" i="13"/>
  <c r="L20" i="7"/>
  <c r="K151" i="7" s="1"/>
  <c r="C597" i="10"/>
  <c r="C187" i="10"/>
  <c r="G233" i="14"/>
  <c r="L233" i="14"/>
  <c r="E479" i="10"/>
  <c r="D140" i="10"/>
  <c r="D618" i="10" s="1"/>
  <c r="L140" i="10"/>
  <c r="N618" i="10" s="1"/>
  <c r="X140" i="10"/>
  <c r="AC618" i="10" s="1"/>
  <c r="T140" i="10"/>
  <c r="X618" i="10" s="1"/>
  <c r="E208" i="10"/>
  <c r="E548" i="10"/>
  <c r="E410" i="10"/>
  <c r="H140" i="10"/>
  <c r="I618" i="10" s="1"/>
  <c r="P140" i="10"/>
  <c r="S618" i="10" s="1"/>
  <c r="E342" i="10"/>
  <c r="AB140" i="10"/>
  <c r="E276" i="10"/>
  <c r="C84" i="13"/>
  <c r="D13" i="13"/>
  <c r="D84" i="13" s="1"/>
  <c r="V9" i="4"/>
  <c r="C394" i="4" s="1"/>
  <c r="D71" i="12"/>
  <c r="AB615" i="10"/>
  <c r="C545" i="10"/>
  <c r="L30" i="10"/>
  <c r="G30" i="10"/>
  <c r="G9" i="4"/>
  <c r="C219" i="4" s="1"/>
  <c r="C768" i="11"/>
  <c r="C379" i="11"/>
  <c r="L9" i="7"/>
  <c r="K140" i="7" s="1"/>
  <c r="L23" i="14"/>
  <c r="G23" i="14"/>
  <c r="C457" i="10"/>
  <c r="W596" i="10"/>
  <c r="C474" i="10"/>
  <c r="W613" i="10"/>
  <c r="L137" i="14"/>
  <c r="G137" i="14"/>
  <c r="G37" i="4"/>
  <c r="C247" i="4" s="1"/>
  <c r="C827" i="11"/>
  <c r="C506" i="11"/>
  <c r="H31" i="7"/>
  <c r="G162" i="7" s="1"/>
  <c r="D12" i="7"/>
  <c r="C143" i="7" s="1"/>
  <c r="AF23" i="11"/>
  <c r="E376" i="11"/>
  <c r="E308" i="11"/>
  <c r="X23" i="11"/>
  <c r="D837" i="11" s="1"/>
  <c r="E445" i="11"/>
  <c r="H23" i="11"/>
  <c r="E170" i="11"/>
  <c r="AB23" i="11"/>
  <c r="D873" i="11" s="1"/>
  <c r="E516" i="11"/>
  <c r="L23" i="11"/>
  <c r="D729" i="11" s="1"/>
  <c r="D23" i="11"/>
  <c r="T23" i="11"/>
  <c r="D801" i="11" s="1"/>
  <c r="E239" i="11"/>
  <c r="E585" i="11"/>
  <c r="P23" i="11"/>
  <c r="D765" i="11" s="1"/>
  <c r="G26" i="13"/>
  <c r="L26" i="13"/>
  <c r="L25" i="13"/>
  <c r="G25" i="13"/>
  <c r="C229" i="11"/>
  <c r="C683" i="11"/>
  <c r="C748" i="11"/>
  <c r="C359" i="11"/>
  <c r="O37" i="11"/>
  <c r="Q23" i="11" s="1"/>
  <c r="S21" i="4"/>
  <c r="C370" i="4" s="1"/>
  <c r="L20" i="8"/>
  <c r="D22" i="7"/>
  <c r="C153" i="7" s="1"/>
  <c r="J9" i="4"/>
  <c r="C254" i="4" s="1"/>
  <c r="C659" i="11"/>
  <c r="C172" i="11"/>
  <c r="H36" i="7"/>
  <c r="G167" i="7" s="1"/>
  <c r="G32" i="13"/>
  <c r="L32" i="13"/>
  <c r="S17" i="4"/>
  <c r="C366" i="4" s="1"/>
  <c r="L10" i="10"/>
  <c r="G10" i="10"/>
  <c r="L9" i="14"/>
  <c r="G9" i="14"/>
  <c r="C702" i="11"/>
  <c r="C248" i="11"/>
  <c r="G27" i="14"/>
  <c r="L27" i="14"/>
  <c r="S24" i="4"/>
  <c r="C373" i="4" s="1"/>
  <c r="C310" i="11"/>
  <c r="C731" i="11"/>
  <c r="G28" i="14"/>
  <c r="L28" i="14"/>
  <c r="C525" i="11"/>
  <c r="C846" i="11"/>
  <c r="H34" i="7"/>
  <c r="G165" i="7" s="1"/>
  <c r="D32" i="8"/>
  <c r="D99" i="8" s="1"/>
  <c r="G22" i="13"/>
  <c r="L22" i="13"/>
  <c r="D127" i="10"/>
  <c r="D605" i="10" s="1"/>
  <c r="E263" i="10"/>
  <c r="E466" i="10"/>
  <c r="E535" i="10"/>
  <c r="X127" i="10"/>
  <c r="AC605" i="10" s="1"/>
  <c r="P127" i="10"/>
  <c r="S605" i="10" s="1"/>
  <c r="E397" i="10"/>
  <c r="AB127" i="10"/>
  <c r="L127" i="10"/>
  <c r="N605" i="10" s="1"/>
  <c r="T127" i="10"/>
  <c r="X605" i="10" s="1"/>
  <c r="E195" i="10"/>
  <c r="H127" i="10"/>
  <c r="I605" i="10" s="1"/>
  <c r="E329" i="10"/>
  <c r="D29" i="7"/>
  <c r="C160" i="7" s="1"/>
  <c r="AB590" i="10"/>
  <c r="C520" i="10"/>
  <c r="W143" i="10"/>
  <c r="Y114" i="10" s="1"/>
  <c r="D29" i="14"/>
  <c r="M594" i="10"/>
  <c r="C318" i="10"/>
  <c r="C335" i="10"/>
  <c r="M611" i="10"/>
  <c r="R593" i="10"/>
  <c r="C385" i="10"/>
  <c r="L18" i="13"/>
  <c r="G18" i="13"/>
  <c r="R618" i="10"/>
  <c r="C410" i="10"/>
  <c r="G17" i="13"/>
  <c r="L17" i="13"/>
  <c r="P17" i="4"/>
  <c r="C332" i="4" s="1"/>
  <c r="H77" i="8"/>
  <c r="H10" i="8"/>
  <c r="I77" i="8" s="1"/>
  <c r="C254" i="10"/>
  <c r="H596" i="10"/>
  <c r="D36" i="10"/>
  <c r="D104" i="10" s="1"/>
  <c r="C104" i="10"/>
  <c r="M29" i="4"/>
  <c r="C308" i="4" s="1"/>
  <c r="C36" i="3"/>
  <c r="C750" i="11"/>
  <c r="C361" i="11"/>
  <c r="L17" i="7"/>
  <c r="K148" i="7" s="1"/>
  <c r="C180" i="11"/>
  <c r="C667" i="11"/>
  <c r="G125" i="14"/>
  <c r="L125" i="14"/>
  <c r="C465" i="10"/>
  <c r="W604" i="10"/>
  <c r="K38" i="14"/>
  <c r="F126" i="14" s="1"/>
  <c r="L7" i="14"/>
  <c r="G7" i="14"/>
  <c r="M26" i="4"/>
  <c r="C305" i="4" s="1"/>
  <c r="D11" i="7"/>
  <c r="C142" i="7" s="1"/>
  <c r="C524" i="10"/>
  <c r="AB594" i="10"/>
  <c r="L14" i="14"/>
  <c r="G14" i="14"/>
  <c r="M34" i="4"/>
  <c r="C313" i="4" s="1"/>
  <c r="D10" i="7"/>
  <c r="C141" i="7" s="1"/>
  <c r="C549" i="10"/>
  <c r="AB619" i="10"/>
  <c r="L13" i="14"/>
  <c r="G13" i="14"/>
  <c r="L232" i="14"/>
  <c r="G232" i="14"/>
  <c r="C94" i="13"/>
  <c r="D23" i="13"/>
  <c r="D94" i="13" s="1"/>
  <c r="W608" i="10"/>
  <c r="C469" i="10"/>
  <c r="D222" i="14"/>
  <c r="D289" i="14" s="1"/>
  <c r="C289" i="14"/>
  <c r="C577" i="11"/>
  <c r="C865" i="11"/>
  <c r="C668" i="11"/>
  <c r="C181" i="11"/>
  <c r="W614" i="10"/>
  <c r="C475" i="10"/>
  <c r="J35" i="4"/>
  <c r="C280" i="4" s="1"/>
  <c r="G7" i="13"/>
  <c r="L7" i="13"/>
  <c r="K38" i="13"/>
  <c r="N24" i="13" s="1"/>
  <c r="D29" i="4"/>
  <c r="C205" i="4" s="1"/>
  <c r="D30" i="8"/>
  <c r="D97" i="8" s="1"/>
  <c r="C367" i="11"/>
  <c r="C756" i="11"/>
  <c r="P18" i="7"/>
  <c r="O149" i="7" s="1"/>
  <c r="C224" i="11"/>
  <c r="C678" i="11"/>
  <c r="D234" i="14"/>
  <c r="D301" i="14" s="1"/>
  <c r="C301" i="14"/>
  <c r="P25" i="7"/>
  <c r="O156" i="7" s="1"/>
  <c r="C247" i="11"/>
  <c r="C701" i="11"/>
  <c r="C291" i="14"/>
  <c r="D224" i="14"/>
  <c r="D291" i="14" s="1"/>
  <c r="P24" i="7"/>
  <c r="O155" i="7" s="1"/>
  <c r="C693" i="11"/>
  <c r="C239" i="11"/>
  <c r="C283" i="14"/>
  <c r="C247" i="14"/>
  <c r="D216" i="14"/>
  <c r="D283" i="14" s="1"/>
  <c r="L33" i="8"/>
  <c r="D35" i="4"/>
  <c r="C211" i="4" s="1"/>
  <c r="M20" i="4"/>
  <c r="C299" i="4" s="1"/>
  <c r="H34" i="8"/>
  <c r="I101" i="8" s="1"/>
  <c r="H101" i="8"/>
  <c r="C267" i="10"/>
  <c r="H609" i="10"/>
  <c r="C99" i="13"/>
  <c r="D28" i="13"/>
  <c r="D99" i="13" s="1"/>
  <c r="S26" i="4"/>
  <c r="C375" i="4" s="1"/>
  <c r="D133" i="14"/>
  <c r="D200" i="14" s="1"/>
  <c r="C200" i="14"/>
  <c r="G26" i="4"/>
  <c r="C236" i="4" s="1"/>
  <c r="P13" i="7"/>
  <c r="O144" i="7" s="1"/>
  <c r="AB616" i="10"/>
  <c r="C546" i="10"/>
  <c r="V33" i="4"/>
  <c r="C418" i="4" s="1"/>
  <c r="L34" i="10"/>
  <c r="G34" i="10"/>
  <c r="T7" i="11"/>
  <c r="D785" i="11" s="1"/>
  <c r="P7" i="11"/>
  <c r="D749" i="11" s="1"/>
  <c r="X7" i="11"/>
  <c r="D821" i="11" s="1"/>
  <c r="AB7" i="11"/>
  <c r="D857" i="11" s="1"/>
  <c r="E223" i="11"/>
  <c r="E500" i="11"/>
  <c r="E429" i="11"/>
  <c r="AF7" i="11"/>
  <c r="H7" i="11"/>
  <c r="L7" i="11"/>
  <c r="D713" i="11" s="1"/>
  <c r="E154" i="11"/>
  <c r="E292" i="11"/>
  <c r="D7" i="11"/>
  <c r="E569" i="11"/>
  <c r="E360" i="11"/>
  <c r="C238" i="11"/>
  <c r="C692" i="11"/>
  <c r="P27" i="4"/>
  <c r="C342" i="4" s="1"/>
  <c r="E383" i="11"/>
  <c r="E315" i="11"/>
  <c r="P30" i="11"/>
  <c r="D772" i="11" s="1"/>
  <c r="E523" i="11"/>
  <c r="D30" i="11"/>
  <c r="E592" i="11"/>
  <c r="H30" i="11"/>
  <c r="E246" i="11"/>
  <c r="AB30" i="11"/>
  <c r="D880" i="11" s="1"/>
  <c r="AF30" i="11"/>
  <c r="X30" i="11"/>
  <c r="D844" i="11" s="1"/>
  <c r="E177" i="11"/>
  <c r="L30" i="11"/>
  <c r="D736" i="11" s="1"/>
  <c r="E452" i="11"/>
  <c r="T30" i="11"/>
  <c r="D808" i="11" s="1"/>
  <c r="C760" i="11"/>
  <c r="C371" i="11"/>
  <c r="P26" i="4"/>
  <c r="C341" i="4" s="1"/>
  <c r="T22" i="11"/>
  <c r="D800" i="11" s="1"/>
  <c r="X22" i="11"/>
  <c r="D836" i="11" s="1"/>
  <c r="L22" i="11"/>
  <c r="D728" i="11" s="1"/>
  <c r="H22" i="11"/>
  <c r="E169" i="11"/>
  <c r="E375" i="11"/>
  <c r="AB22" i="11"/>
  <c r="D872" i="11" s="1"/>
  <c r="AF22" i="11"/>
  <c r="E444" i="11"/>
  <c r="P22" i="11"/>
  <c r="D764" i="11" s="1"/>
  <c r="E238" i="11"/>
  <c r="E307" i="11"/>
  <c r="E515" i="11"/>
  <c r="E584" i="11"/>
  <c r="D22" i="11"/>
  <c r="D30" i="14"/>
  <c r="D17" i="13"/>
  <c r="D88" i="13" s="1"/>
  <c r="C88" i="13"/>
  <c r="E249" i="10"/>
  <c r="X113" i="10"/>
  <c r="AC591" i="10" s="1"/>
  <c r="P113" i="10"/>
  <c r="S591" i="10" s="1"/>
  <c r="D113" i="10"/>
  <c r="D591" i="10" s="1"/>
  <c r="L113" i="10"/>
  <c r="N591" i="10" s="1"/>
  <c r="E521" i="10"/>
  <c r="E181" i="10"/>
  <c r="E315" i="10"/>
  <c r="E452" i="10"/>
  <c r="H113" i="10"/>
  <c r="I591" i="10" s="1"/>
  <c r="AB113" i="10"/>
  <c r="E383" i="10"/>
  <c r="T113" i="10"/>
  <c r="X591" i="10" s="1"/>
  <c r="D34" i="4"/>
  <c r="C210" i="4" s="1"/>
  <c r="C572" i="11"/>
  <c r="C860" i="11"/>
  <c r="G36" i="10"/>
  <c r="L36" i="10"/>
  <c r="L128" i="14"/>
  <c r="G128" i="14"/>
  <c r="C302" i="11"/>
  <c r="C723" i="11"/>
  <c r="L236" i="14"/>
  <c r="G236" i="14"/>
  <c r="C831" i="11"/>
  <c r="C510" i="11"/>
  <c r="AB613" i="10"/>
  <c r="C543" i="10"/>
  <c r="V37" i="4"/>
  <c r="C422" i="4" s="1"/>
  <c r="C277" i="10"/>
  <c r="H619" i="10"/>
  <c r="G33" i="4"/>
  <c r="C243" i="4" s="1"/>
  <c r="D13" i="4"/>
  <c r="C189" i="4" s="1"/>
  <c r="D14" i="8"/>
  <c r="D81" i="8" s="1"/>
  <c r="C773" i="11"/>
  <c r="C384" i="11"/>
  <c r="H9" i="8"/>
  <c r="I76" i="8" s="1"/>
  <c r="H76" i="8"/>
  <c r="L32" i="7"/>
  <c r="K163" i="7" s="1"/>
  <c r="C663" i="11"/>
  <c r="C176" i="11"/>
  <c r="L140" i="14"/>
  <c r="G140" i="14"/>
  <c r="P9" i="7"/>
  <c r="O140" i="7" s="1"/>
  <c r="C251" i="11"/>
  <c r="C705" i="11"/>
  <c r="D228" i="14"/>
  <c r="D295" i="14" s="1"/>
  <c r="C295" i="14"/>
  <c r="O39" i="7"/>
  <c r="Q9" i="7" s="1"/>
  <c r="P8" i="7"/>
  <c r="O139" i="7" s="1"/>
  <c r="C697" i="11"/>
  <c r="C243" i="11"/>
  <c r="C287" i="14"/>
  <c r="D220" i="14"/>
  <c r="D287" i="14" s="1"/>
  <c r="C534" i="10"/>
  <c r="AB604" i="10"/>
  <c r="C179" i="14"/>
  <c r="C143" i="14"/>
  <c r="D112" i="14"/>
  <c r="D179" i="14" s="1"/>
  <c r="G8" i="4"/>
  <c r="C218" i="4" s="1"/>
  <c r="F39" i="4"/>
  <c r="H24" i="4" s="1"/>
  <c r="P29" i="4"/>
  <c r="C344" i="4" s="1"/>
  <c r="D21" i="11"/>
  <c r="L21" i="11"/>
  <c r="D727" i="11" s="1"/>
  <c r="E237" i="11"/>
  <c r="E306" i="11"/>
  <c r="H21" i="11"/>
  <c r="T21" i="11"/>
  <c r="D799" i="11" s="1"/>
  <c r="E374" i="11"/>
  <c r="E443" i="11"/>
  <c r="P21" i="11"/>
  <c r="D763" i="11" s="1"/>
  <c r="AB21" i="11"/>
  <c r="D871" i="11" s="1"/>
  <c r="AF21" i="11"/>
  <c r="E514" i="11"/>
  <c r="X21" i="11"/>
  <c r="D835" i="11" s="1"/>
  <c r="E583" i="11"/>
  <c r="E168" i="11"/>
  <c r="L17" i="8"/>
  <c r="C501" i="11"/>
  <c r="C822" i="11"/>
  <c r="C253" i="10"/>
  <c r="H595" i="10"/>
  <c r="J23" i="4"/>
  <c r="C268" i="4" s="1"/>
  <c r="L24" i="8"/>
  <c r="C524" i="11"/>
  <c r="C845" i="11"/>
  <c r="M615" i="10"/>
  <c r="C339" i="10"/>
  <c r="J22" i="4"/>
  <c r="C267" i="4" s="1"/>
  <c r="L23" i="8"/>
  <c r="C516" i="11"/>
  <c r="C837" i="11"/>
  <c r="C834" i="11"/>
  <c r="C513" i="11"/>
  <c r="C609" i="10"/>
  <c r="C199" i="10"/>
  <c r="C245" i="11"/>
  <c r="C699" i="11"/>
  <c r="G29" i="10"/>
  <c r="L29" i="10"/>
  <c r="C687" i="11"/>
  <c r="C233" i="11"/>
  <c r="C610" i="10"/>
  <c r="C200" i="10"/>
  <c r="G119" i="14"/>
  <c r="L119" i="14"/>
  <c r="C835" i="11"/>
  <c r="C514" i="11"/>
  <c r="P11" i="7"/>
  <c r="O142" i="7" s="1"/>
  <c r="C234" i="11"/>
  <c r="C688" i="11"/>
  <c r="D244" i="14"/>
  <c r="D311" i="14" s="1"/>
  <c r="C311" i="14"/>
  <c r="D28" i="7"/>
  <c r="C159" i="7" s="1"/>
  <c r="AB606" i="10"/>
  <c r="C536" i="10"/>
  <c r="L31" i="14"/>
  <c r="G31" i="14"/>
  <c r="J94" i="4"/>
  <c r="D35" i="7"/>
  <c r="C166" i="7" s="1"/>
  <c r="C542" i="10"/>
  <c r="AB612" i="10"/>
  <c r="C180" i="14"/>
  <c r="D113" i="14"/>
  <c r="D180" i="14" s="1"/>
  <c r="J102" i="4"/>
  <c r="D34" i="7"/>
  <c r="C165" i="7" s="1"/>
  <c r="D21" i="7"/>
  <c r="C152" i="7" s="1"/>
  <c r="C259" i="10"/>
  <c r="H601" i="10"/>
  <c r="H26" i="8"/>
  <c r="I93" i="8" s="1"/>
  <c r="H93" i="8"/>
  <c r="C208" i="14"/>
  <c r="D141" i="14"/>
  <c r="D208" i="14" s="1"/>
  <c r="D231" i="14"/>
  <c r="D298" i="14" s="1"/>
  <c r="C298" i="14"/>
  <c r="J21" i="4"/>
  <c r="C266" i="4" s="1"/>
  <c r="C694" i="11"/>
  <c r="C240" i="11"/>
  <c r="C598" i="10"/>
  <c r="C188" i="10"/>
  <c r="P34" i="7"/>
  <c r="O165" i="7" s="1"/>
  <c r="G218" i="14"/>
  <c r="L218" i="14"/>
  <c r="G235" i="14"/>
  <c r="L235" i="14"/>
  <c r="D9" i="4"/>
  <c r="C185" i="4" s="1"/>
  <c r="C466" i="10"/>
  <c r="W605" i="10"/>
  <c r="J97" i="4"/>
  <c r="M11" i="4"/>
  <c r="C290" i="4" s="1"/>
  <c r="C170" i="11"/>
  <c r="C657" i="11"/>
  <c r="V14" i="4"/>
  <c r="C399" i="4" s="1"/>
  <c r="H32" i="7"/>
  <c r="G163" i="7" s="1"/>
  <c r="C305" i="11"/>
  <c r="C726" i="11"/>
  <c r="V19" i="4"/>
  <c r="C404" i="4" s="1"/>
  <c r="D10" i="8"/>
  <c r="D77" i="8" s="1"/>
  <c r="C736" i="11"/>
  <c r="C315" i="11"/>
  <c r="D32" i="7"/>
  <c r="C163" i="7" s="1"/>
  <c r="D24" i="7"/>
  <c r="C155" i="7" s="1"/>
  <c r="M599" i="10"/>
  <c r="C323" i="10"/>
  <c r="H98" i="8"/>
  <c r="H31" i="8"/>
  <c r="I98" i="8" s="1"/>
  <c r="S22" i="4"/>
  <c r="C371" i="4" s="1"/>
  <c r="J36" i="4"/>
  <c r="C281" i="4" s="1"/>
  <c r="L113" i="14"/>
  <c r="G113" i="14"/>
  <c r="D23" i="7"/>
  <c r="C154" i="7" s="1"/>
  <c r="S23" i="4"/>
  <c r="C372" i="4" s="1"/>
  <c r="C105" i="13"/>
  <c r="D34" i="13"/>
  <c r="D105" i="13" s="1"/>
  <c r="C445" i="11"/>
  <c r="C801" i="11"/>
  <c r="D27" i="7"/>
  <c r="C158" i="7" s="1"/>
  <c r="S35" i="4"/>
  <c r="C384" i="4" s="1"/>
  <c r="J20" i="4"/>
  <c r="C265" i="4" s="1"/>
  <c r="D29" i="11"/>
  <c r="E382" i="11"/>
  <c r="E314" i="11"/>
  <c r="P29" i="11"/>
  <c r="D771" i="11" s="1"/>
  <c r="T29" i="11"/>
  <c r="D807" i="11" s="1"/>
  <c r="E591" i="11"/>
  <c r="H29" i="11"/>
  <c r="X29" i="11"/>
  <c r="D843" i="11" s="1"/>
  <c r="AB29" i="11"/>
  <c r="D879" i="11" s="1"/>
  <c r="E451" i="11"/>
  <c r="AF29" i="11"/>
  <c r="E176" i="11"/>
  <c r="E245" i="11"/>
  <c r="E522" i="11"/>
  <c r="L29" i="11"/>
  <c r="D735" i="11" s="1"/>
  <c r="C517" i="11"/>
  <c r="C838" i="11"/>
  <c r="L15" i="14"/>
  <c r="G15" i="14"/>
  <c r="R591" i="10"/>
  <c r="C383" i="10"/>
  <c r="C408" i="10"/>
  <c r="R616" i="10"/>
  <c r="P33" i="4"/>
  <c r="C348" i="4" s="1"/>
  <c r="J91" i="4"/>
  <c r="P24" i="4"/>
  <c r="C339" i="4" s="1"/>
  <c r="C527" i="11"/>
  <c r="C848" i="11"/>
  <c r="L115" i="14"/>
  <c r="G115" i="14"/>
  <c r="H94" i="8"/>
  <c r="H27" i="8"/>
  <c r="I94" i="8" s="1"/>
  <c r="G31" i="4"/>
  <c r="C241" i="4" s="1"/>
  <c r="C807" i="11"/>
  <c r="C451" i="11"/>
  <c r="G11" i="4"/>
  <c r="C221" i="4" s="1"/>
  <c r="J96" i="4"/>
  <c r="M21" i="4"/>
  <c r="C300" i="4" s="1"/>
  <c r="C882" i="11"/>
  <c r="C594" i="11"/>
  <c r="L18" i="7"/>
  <c r="K149" i="7" s="1"/>
  <c r="V21" i="4"/>
  <c r="C406" i="4" s="1"/>
  <c r="D16" i="4"/>
  <c r="C192" i="4" s="1"/>
  <c r="C523" i="11"/>
  <c r="C844" i="11"/>
  <c r="P13" i="4"/>
  <c r="C328" i="4" s="1"/>
  <c r="C307" i="11"/>
  <c r="C728" i="11"/>
  <c r="L8" i="10"/>
  <c r="G8" i="10"/>
  <c r="S36" i="4"/>
  <c r="C385" i="4" s="1"/>
  <c r="L7" i="10"/>
  <c r="K38" i="10"/>
  <c r="M18" i="10" s="1"/>
  <c r="G7" i="10"/>
  <c r="C275" i="10"/>
  <c r="H617" i="10"/>
  <c r="D29" i="13"/>
  <c r="D100" i="13" s="1"/>
  <c r="C100" i="13"/>
  <c r="AB601" i="10"/>
  <c r="C531" i="10"/>
  <c r="D21" i="13"/>
  <c r="D92" i="13" s="1"/>
  <c r="C92" i="13"/>
  <c r="S32" i="4"/>
  <c r="C381" i="4" s="1"/>
  <c r="C39" i="7"/>
  <c r="E19" i="7" s="1"/>
  <c r="D8" i="7"/>
  <c r="C139" i="7" s="1"/>
  <c r="D9" i="10"/>
  <c r="D77" i="10" s="1"/>
  <c r="C77" i="10"/>
  <c r="L13" i="7"/>
  <c r="K144" i="7" s="1"/>
  <c r="L20" i="10"/>
  <c r="G20" i="10"/>
  <c r="C71" i="12"/>
  <c r="C403" i="10"/>
  <c r="R611" i="10"/>
  <c r="L12" i="13"/>
  <c r="G12" i="13"/>
  <c r="J78" i="4"/>
  <c r="C205" i="10"/>
  <c r="C615" i="10"/>
  <c r="L29" i="13"/>
  <c r="G29" i="13"/>
  <c r="J101" i="4"/>
  <c r="C596" i="10"/>
  <c r="C186" i="10"/>
  <c r="L17" i="14"/>
  <c r="G17" i="14"/>
  <c r="J100" i="4"/>
  <c r="C203" i="10"/>
  <c r="C613" i="10"/>
  <c r="L221" i="14"/>
  <c r="G221" i="14"/>
  <c r="D130" i="14"/>
  <c r="D197" i="14" s="1"/>
  <c r="C197" i="14"/>
  <c r="C460" i="10"/>
  <c r="W599" i="10"/>
  <c r="C789" i="11"/>
  <c r="C433" i="11"/>
  <c r="D15" i="7"/>
  <c r="C146" i="7" s="1"/>
  <c r="E384" i="11"/>
  <c r="E453" i="11"/>
  <c r="E247" i="11"/>
  <c r="E524" i="11"/>
  <c r="E316" i="11"/>
  <c r="D31" i="11"/>
  <c r="T31" i="11"/>
  <c r="D809" i="11" s="1"/>
  <c r="X31" i="11"/>
  <c r="D845" i="11" s="1"/>
  <c r="AF31" i="11"/>
  <c r="E178" i="11"/>
  <c r="P31" i="11"/>
  <c r="D773" i="11" s="1"/>
  <c r="L31" i="11"/>
  <c r="D737" i="11" s="1"/>
  <c r="AB31" i="11"/>
  <c r="D881" i="11" s="1"/>
  <c r="H31" i="11"/>
  <c r="E593" i="11"/>
  <c r="V10" i="4"/>
  <c r="C395" i="4" s="1"/>
  <c r="L22" i="8"/>
  <c r="L36" i="8"/>
  <c r="C378" i="11"/>
  <c r="C767" i="11"/>
  <c r="C877" i="11"/>
  <c r="C589" i="11"/>
  <c r="C685" i="11"/>
  <c r="C231" i="11"/>
  <c r="H23" i="7"/>
  <c r="G154" i="7" s="1"/>
  <c r="E455" i="10"/>
  <c r="P116" i="10"/>
  <c r="S594" i="10" s="1"/>
  <c r="L116" i="10"/>
  <c r="N594" i="10" s="1"/>
  <c r="T116" i="10"/>
  <c r="X594" i="10" s="1"/>
  <c r="X116" i="10"/>
  <c r="AC594" i="10" s="1"/>
  <c r="E184" i="10"/>
  <c r="H116" i="10"/>
  <c r="I594" i="10" s="1"/>
  <c r="E252" i="10"/>
  <c r="D116" i="10"/>
  <c r="D594" i="10" s="1"/>
  <c r="E386" i="10"/>
  <c r="AB116" i="10"/>
  <c r="E524" i="10"/>
  <c r="E318" i="10"/>
  <c r="D131" i="14"/>
  <c r="D198" i="14" s="1"/>
  <c r="C198" i="14"/>
  <c r="W618" i="10"/>
  <c r="C479" i="10"/>
  <c r="D13" i="14"/>
  <c r="G14" i="4"/>
  <c r="C224" i="4" s="1"/>
  <c r="C455" i="10"/>
  <c r="W594" i="10"/>
  <c r="D20" i="14"/>
  <c r="G22" i="4"/>
  <c r="C232" i="4" s="1"/>
  <c r="C472" i="10"/>
  <c r="W611" i="10"/>
  <c r="D19" i="14"/>
  <c r="V24" i="4"/>
  <c r="C409" i="4" s="1"/>
  <c r="C95" i="13"/>
  <c r="D24" i="13"/>
  <c r="D95" i="13" s="1"/>
  <c r="C101" i="13"/>
  <c r="D30" i="13"/>
  <c r="D101" i="13" s="1"/>
  <c r="D125" i="14"/>
  <c r="D192" i="14" s="1"/>
  <c r="C192" i="14"/>
  <c r="C823" i="11"/>
  <c r="C502" i="11"/>
  <c r="C591" i="10"/>
  <c r="C181" i="10"/>
  <c r="V27" i="4"/>
  <c r="C412" i="4" s="1"/>
  <c r="D229" i="14"/>
  <c r="D296" i="14" s="1"/>
  <c r="C296" i="14"/>
  <c r="J25" i="4"/>
  <c r="C270" i="4" s="1"/>
  <c r="L26" i="8"/>
  <c r="C828" i="11"/>
  <c r="C507" i="11"/>
  <c r="C654" i="11"/>
  <c r="C167" i="11"/>
  <c r="D13" i="8"/>
  <c r="D80" i="8" s="1"/>
  <c r="C757" i="11"/>
  <c r="C368" i="11"/>
  <c r="D15" i="8"/>
  <c r="D82" i="8" s="1"/>
  <c r="D19" i="4"/>
  <c r="C195" i="4" s="1"/>
  <c r="D20" i="8"/>
  <c r="D87" i="8" s="1"/>
  <c r="C753" i="11"/>
  <c r="C364" i="11"/>
  <c r="H33" i="8"/>
  <c r="I100" i="8" s="1"/>
  <c r="H100" i="8"/>
  <c r="D18" i="4"/>
  <c r="C194" i="4" s="1"/>
  <c r="D19" i="8"/>
  <c r="D86" i="8" s="1"/>
  <c r="C771" i="11"/>
  <c r="C382" i="11"/>
  <c r="C244" i="11"/>
  <c r="C698" i="11"/>
  <c r="P133" i="10"/>
  <c r="S611" i="10" s="1"/>
  <c r="H133" i="10"/>
  <c r="I611" i="10" s="1"/>
  <c r="E269" i="10"/>
  <c r="D133" i="10"/>
  <c r="D611" i="10" s="1"/>
  <c r="E472" i="10"/>
  <c r="L133" i="10"/>
  <c r="N611" i="10" s="1"/>
  <c r="E541" i="10"/>
  <c r="E403" i="10"/>
  <c r="T133" i="10"/>
  <c r="X611" i="10" s="1"/>
  <c r="E335" i="10"/>
  <c r="AB133" i="10"/>
  <c r="X133" i="10"/>
  <c r="AC611" i="10" s="1"/>
  <c r="E201" i="10"/>
  <c r="D36" i="8"/>
  <c r="D103" i="8" s="1"/>
  <c r="C452" i="10"/>
  <c r="W591" i="10"/>
  <c r="L238" i="14"/>
  <c r="G238" i="14"/>
  <c r="C597" i="11"/>
  <c r="C885" i="11"/>
  <c r="J34" i="4"/>
  <c r="C279" i="4" s="1"/>
  <c r="P22" i="7"/>
  <c r="O153" i="7" s="1"/>
  <c r="H20" i="8"/>
  <c r="I87" i="8" s="1"/>
  <c r="H87" i="8"/>
  <c r="E458" i="10"/>
  <c r="E389" i="10"/>
  <c r="T119" i="10"/>
  <c r="X597" i="10" s="1"/>
  <c r="D119" i="10"/>
  <c r="D597" i="10" s="1"/>
  <c r="E187" i="10"/>
  <c r="E255" i="10"/>
  <c r="P119" i="10"/>
  <c r="S597" i="10" s="1"/>
  <c r="AB119" i="10"/>
  <c r="E527" i="10"/>
  <c r="H119" i="10"/>
  <c r="I597" i="10" s="1"/>
  <c r="E321" i="10"/>
  <c r="L119" i="10"/>
  <c r="N597" i="10" s="1"/>
  <c r="X119" i="10"/>
  <c r="AC597" i="10" s="1"/>
  <c r="G26" i="14"/>
  <c r="L26" i="14"/>
  <c r="C300" i="11"/>
  <c r="C721" i="11"/>
  <c r="C660" i="11"/>
  <c r="C173" i="11"/>
  <c r="L237" i="14"/>
  <c r="G237" i="14"/>
  <c r="D37" i="7"/>
  <c r="C168" i="7" s="1"/>
  <c r="E549" i="10"/>
  <c r="AB141" i="10"/>
  <c r="E209" i="10"/>
  <c r="E480" i="10"/>
  <c r="H141" i="10"/>
  <c r="I619" i="10" s="1"/>
  <c r="D141" i="10"/>
  <c r="D619" i="10" s="1"/>
  <c r="E411" i="10"/>
  <c r="L141" i="10"/>
  <c r="N619" i="10" s="1"/>
  <c r="X141" i="10"/>
  <c r="AC619" i="10" s="1"/>
  <c r="T141" i="10"/>
  <c r="X619" i="10" s="1"/>
  <c r="E277" i="10"/>
  <c r="P141" i="10"/>
  <c r="S619" i="10" s="1"/>
  <c r="E343" i="10"/>
  <c r="D115" i="14"/>
  <c r="D182" i="14" s="1"/>
  <c r="C182" i="14"/>
  <c r="C391" i="10"/>
  <c r="R599" i="10"/>
  <c r="G27" i="13"/>
  <c r="L27" i="13"/>
  <c r="R605" i="10"/>
  <c r="C397" i="10"/>
  <c r="L34" i="13"/>
  <c r="G34" i="13"/>
  <c r="D12" i="4"/>
  <c r="C188" i="4" s="1"/>
  <c r="R597" i="10"/>
  <c r="C389" i="10"/>
  <c r="G33" i="13"/>
  <c r="L33" i="13"/>
  <c r="S39" i="7"/>
  <c r="V39" i="7" s="1"/>
  <c r="D18" i="13"/>
  <c r="D89" i="13" s="1"/>
  <c r="C89" i="13"/>
  <c r="G33" i="10"/>
  <c r="L33" i="10"/>
  <c r="C611" i="10"/>
  <c r="C201" i="10"/>
  <c r="D19" i="13"/>
  <c r="D90" i="13" s="1"/>
  <c r="C90" i="13"/>
  <c r="C193" i="10"/>
  <c r="C603" i="10"/>
  <c r="C206" i="14"/>
  <c r="D139" i="14"/>
  <c r="D206" i="14" s="1"/>
  <c r="C342" i="10"/>
  <c r="M618" i="10"/>
  <c r="H613" i="10"/>
  <c r="C271" i="10"/>
  <c r="C374" i="11"/>
  <c r="C763" i="11"/>
  <c r="C195" i="10"/>
  <c r="C605" i="10"/>
  <c r="C585" i="11"/>
  <c r="C873" i="11"/>
  <c r="P19" i="7"/>
  <c r="O150" i="7" s="1"/>
  <c r="D242" i="14"/>
  <c r="D309" i="14" s="1"/>
  <c r="C309" i="14"/>
  <c r="E464" i="10"/>
  <c r="L125" i="10"/>
  <c r="N603" i="10" s="1"/>
  <c r="E395" i="10"/>
  <c r="T125" i="10"/>
  <c r="X603" i="10" s="1"/>
  <c r="E261" i="10"/>
  <c r="H125" i="10"/>
  <c r="I603" i="10" s="1"/>
  <c r="X125" i="10"/>
  <c r="AC603" i="10" s="1"/>
  <c r="E327" i="10"/>
  <c r="D125" i="10"/>
  <c r="D603" i="10" s="1"/>
  <c r="E193" i="10"/>
  <c r="AB125" i="10"/>
  <c r="P125" i="10"/>
  <c r="S603" i="10" s="1"/>
  <c r="E533" i="10"/>
  <c r="E408" i="10"/>
  <c r="P138" i="10"/>
  <c r="S616" i="10" s="1"/>
  <c r="E546" i="10"/>
  <c r="AB138" i="10"/>
  <c r="D138" i="10"/>
  <c r="D616" i="10" s="1"/>
  <c r="T138" i="10"/>
  <c r="X616" i="10" s="1"/>
  <c r="X138" i="10"/>
  <c r="AC616" i="10" s="1"/>
  <c r="H138" i="10"/>
  <c r="I616" i="10" s="1"/>
  <c r="E340" i="10"/>
  <c r="E274" i="10"/>
  <c r="E477" i="10"/>
  <c r="L138" i="10"/>
  <c r="N616" i="10" s="1"/>
  <c r="E206" i="10"/>
  <c r="D122" i="10"/>
  <c r="D600" i="10" s="1"/>
  <c r="E258" i="10"/>
  <c r="P122" i="10"/>
  <c r="S600" i="10" s="1"/>
  <c r="E461" i="10"/>
  <c r="E530" i="10"/>
  <c r="H122" i="10"/>
  <c r="I600" i="10" s="1"/>
  <c r="X122" i="10"/>
  <c r="AC600" i="10" s="1"/>
  <c r="E324" i="10"/>
  <c r="T122" i="10"/>
  <c r="X600" i="10" s="1"/>
  <c r="L122" i="10"/>
  <c r="N600" i="10" s="1"/>
  <c r="E392" i="10"/>
  <c r="AB122" i="10"/>
  <c r="E190" i="10"/>
  <c r="D29" i="8"/>
  <c r="D96" i="8" s="1"/>
  <c r="P12" i="7"/>
  <c r="O143" i="7" s="1"/>
  <c r="D30" i="4"/>
  <c r="C206" i="4" s="1"/>
  <c r="J99" i="4"/>
  <c r="L30" i="8"/>
  <c r="C840" i="11"/>
  <c r="C519" i="11"/>
  <c r="G17" i="10"/>
  <c r="L17" i="10"/>
  <c r="G24" i="10"/>
  <c r="L24" i="10"/>
  <c r="L23" i="10"/>
  <c r="G23" i="10"/>
  <c r="AB595" i="10"/>
  <c r="C525" i="10"/>
  <c r="H86" i="8"/>
  <c r="H19" i="8"/>
  <c r="I86" i="8" s="1"/>
  <c r="C730" i="11"/>
  <c r="C309" i="11"/>
  <c r="C375" i="11"/>
  <c r="C764" i="11"/>
  <c r="P30" i="7"/>
  <c r="O161" i="7" s="1"/>
  <c r="E251" i="11"/>
  <c r="AF35" i="11"/>
  <c r="T35" i="11"/>
  <c r="D813" i="11" s="1"/>
  <c r="E597" i="11"/>
  <c r="E528" i="11"/>
  <c r="E457" i="11"/>
  <c r="X35" i="11"/>
  <c r="D849" i="11" s="1"/>
  <c r="E182" i="11"/>
  <c r="D35" i="11"/>
  <c r="P35" i="11"/>
  <c r="D777" i="11" s="1"/>
  <c r="E388" i="11"/>
  <c r="E320" i="11"/>
  <c r="AB35" i="11"/>
  <c r="D885" i="11" s="1"/>
  <c r="L35" i="11"/>
  <c r="D741" i="11" s="1"/>
  <c r="H35" i="11"/>
  <c r="C456" i="10"/>
  <c r="W595" i="10"/>
  <c r="C602" i="10"/>
  <c r="C192" i="10"/>
  <c r="G11" i="13"/>
  <c r="L11" i="13"/>
  <c r="C607" i="10"/>
  <c r="C197" i="10"/>
  <c r="C189" i="10"/>
  <c r="C599" i="10"/>
  <c r="G12" i="10"/>
  <c r="L12" i="10"/>
  <c r="P15" i="7"/>
  <c r="O146" i="7" s="1"/>
  <c r="L20" i="14"/>
  <c r="G20" i="14"/>
  <c r="D237" i="14"/>
  <c r="D304" i="14" s="1"/>
  <c r="C304" i="14"/>
  <c r="D33" i="4"/>
  <c r="C209" i="4" s="1"/>
  <c r="C642" i="11"/>
  <c r="C155" i="11"/>
  <c r="C182" i="10"/>
  <c r="C592" i="10"/>
  <c r="L24" i="7"/>
  <c r="K155" i="7" s="1"/>
  <c r="L139" i="14"/>
  <c r="G139" i="14"/>
  <c r="G138" i="14"/>
  <c r="L138" i="14"/>
  <c r="C734" i="11"/>
  <c r="C313" i="11"/>
  <c r="V13" i="4"/>
  <c r="C398" i="4" s="1"/>
  <c r="D17" i="14"/>
  <c r="V17" i="4"/>
  <c r="C402" i="4" s="1"/>
  <c r="D25" i="10"/>
  <c r="D93" i="10" s="1"/>
  <c r="C93" i="10"/>
  <c r="P31" i="7"/>
  <c r="O162" i="7" s="1"/>
  <c r="P17" i="11"/>
  <c r="D759" i="11" s="1"/>
  <c r="L17" i="11"/>
  <c r="D723" i="11" s="1"/>
  <c r="E439" i="11"/>
  <c r="E302" i="11"/>
  <c r="E164" i="11"/>
  <c r="E233" i="11"/>
  <c r="X17" i="11"/>
  <c r="D831" i="11" s="1"/>
  <c r="E370" i="11"/>
  <c r="AB17" i="11"/>
  <c r="D867" i="11" s="1"/>
  <c r="E579" i="11"/>
  <c r="AF17" i="11"/>
  <c r="E510" i="11"/>
  <c r="D17" i="11"/>
  <c r="T17" i="11"/>
  <c r="D795" i="11" s="1"/>
  <c r="H17" i="11"/>
  <c r="H37" i="7"/>
  <c r="G168" i="7" s="1"/>
  <c r="P30" i="4"/>
  <c r="C345" i="4" s="1"/>
  <c r="J80" i="4"/>
  <c r="H27" i="7"/>
  <c r="G158" i="7" s="1"/>
  <c r="M616" i="10"/>
  <c r="C340" i="10"/>
  <c r="H23" i="8"/>
  <c r="I90" i="8" s="1"/>
  <c r="H90" i="8"/>
  <c r="S14" i="4"/>
  <c r="C363" i="4" s="1"/>
  <c r="C548" i="10"/>
  <c r="AB618" i="10"/>
  <c r="S27" i="4"/>
  <c r="C376" i="4" s="1"/>
  <c r="D245" i="14"/>
  <c r="D312" i="14" s="1"/>
  <c r="C312" i="14"/>
  <c r="J10" i="4"/>
  <c r="C255" i="4" s="1"/>
  <c r="C178" i="11"/>
  <c r="C665" i="11"/>
  <c r="C532" i="10"/>
  <c r="AB602" i="10"/>
  <c r="V15" i="4"/>
  <c r="C400" i="4" s="1"/>
  <c r="G36" i="4"/>
  <c r="C246" i="4" s="1"/>
  <c r="C500" i="11"/>
  <c r="C821" i="11"/>
  <c r="M31" i="4"/>
  <c r="C310" i="4" s="1"/>
  <c r="AB614" i="10"/>
  <c r="C544" i="10"/>
  <c r="D14" i="7"/>
  <c r="C145" i="7" s="1"/>
  <c r="C399" i="10"/>
  <c r="R607" i="10"/>
  <c r="M17" i="4"/>
  <c r="C296" i="4" s="1"/>
  <c r="J104" i="4"/>
  <c r="C185" i="10"/>
  <c r="C595" i="10"/>
  <c r="E319" i="11"/>
  <c r="E596" i="11"/>
  <c r="E456" i="11"/>
  <c r="D34" i="11"/>
  <c r="T34" i="11"/>
  <c r="D812" i="11" s="1"/>
  <c r="E527" i="11"/>
  <c r="X34" i="11"/>
  <c r="D848" i="11" s="1"/>
  <c r="E250" i="11"/>
  <c r="H34" i="11"/>
  <c r="L34" i="11"/>
  <c r="D740" i="11" s="1"/>
  <c r="AF34" i="11"/>
  <c r="E181" i="11"/>
  <c r="P34" i="11"/>
  <c r="D776" i="11" s="1"/>
  <c r="AB34" i="11"/>
  <c r="D884" i="11" s="1"/>
  <c r="E387" i="11"/>
  <c r="R612" i="10"/>
  <c r="C404" i="10"/>
  <c r="H11" i="7"/>
  <c r="G142" i="7" s="1"/>
  <c r="S15" i="4"/>
  <c r="C364" i="4" s="1"/>
  <c r="C161" i="11"/>
  <c r="C648" i="11"/>
  <c r="C461" i="10"/>
  <c r="W600" i="10"/>
  <c r="V29" i="4"/>
  <c r="C414" i="4" s="1"/>
  <c r="C430" i="11"/>
  <c r="C786" i="11"/>
  <c r="C274" i="10"/>
  <c r="H616" i="10"/>
  <c r="J32" i="4"/>
  <c r="C277" i="4" s="1"/>
  <c r="C299" i="11"/>
  <c r="C720" i="11"/>
  <c r="G242" i="14"/>
  <c r="L242" i="14"/>
  <c r="C712" i="11"/>
  <c r="C291" i="11"/>
  <c r="K37" i="11"/>
  <c r="M19" i="11" s="1"/>
  <c r="L226" i="14"/>
  <c r="G226" i="14"/>
  <c r="H16" i="7"/>
  <c r="G147" i="7" s="1"/>
  <c r="M15" i="4"/>
  <c r="C294" i="4" s="1"/>
  <c r="D17" i="8"/>
  <c r="D84" i="8" s="1"/>
  <c r="C741" i="11"/>
  <c r="C320" i="11"/>
  <c r="L243" i="14"/>
  <c r="G243" i="14"/>
  <c r="D23" i="8"/>
  <c r="D90" i="8" s="1"/>
  <c r="M27" i="4"/>
  <c r="C306" i="4" s="1"/>
  <c r="C592" i="11"/>
  <c r="C880" i="11"/>
  <c r="E380" i="11"/>
  <c r="P27" i="11"/>
  <c r="D769" i="11" s="1"/>
  <c r="E449" i="11"/>
  <c r="E243" i="11"/>
  <c r="E589" i="11"/>
  <c r="D27" i="11"/>
  <c r="T27" i="11"/>
  <c r="D805" i="11" s="1"/>
  <c r="H27" i="11"/>
  <c r="E174" i="11"/>
  <c r="E312" i="11"/>
  <c r="E520" i="11"/>
  <c r="L27" i="11"/>
  <c r="D733" i="11" s="1"/>
  <c r="AB27" i="11"/>
  <c r="D877" i="11" s="1"/>
  <c r="AF27" i="11"/>
  <c r="X27" i="11"/>
  <c r="D841" i="11" s="1"/>
  <c r="H82" i="8"/>
  <c r="H15" i="8"/>
  <c r="I82" i="8" s="1"/>
  <c r="C803" i="11"/>
  <c r="C447" i="11"/>
  <c r="D36" i="9"/>
  <c r="E78" i="9" s="1"/>
  <c r="G21" i="4"/>
  <c r="C231" i="4" s="1"/>
  <c r="H89" i="8"/>
  <c r="H22" i="8"/>
  <c r="I89" i="8" s="1"/>
  <c r="C437" i="11"/>
  <c r="C793" i="11"/>
  <c r="D24" i="10"/>
  <c r="D92" i="10" s="1"/>
  <c r="C92" i="10"/>
  <c r="G20" i="4"/>
  <c r="C230" i="4" s="1"/>
  <c r="H21" i="8"/>
  <c r="I88" i="8" s="1"/>
  <c r="H88" i="8"/>
  <c r="C429" i="11"/>
  <c r="C785" i="11"/>
  <c r="L112" i="10"/>
  <c r="N590" i="10" s="1"/>
  <c r="AB112" i="10"/>
  <c r="H112" i="10"/>
  <c r="I590" i="10" s="1"/>
  <c r="T112" i="10"/>
  <c r="X590" i="10" s="1"/>
  <c r="AA143" i="10"/>
  <c r="AC115" i="10" s="1"/>
  <c r="E382" i="10"/>
  <c r="E248" i="10"/>
  <c r="X112" i="10"/>
  <c r="AC590" i="10" s="1"/>
  <c r="E520" i="10"/>
  <c r="P112" i="10"/>
  <c r="S590" i="10" s="1"/>
  <c r="E180" i="10"/>
  <c r="E314" i="10"/>
  <c r="D112" i="10"/>
  <c r="D590" i="10" s="1"/>
  <c r="E451" i="10"/>
  <c r="W610" i="10"/>
  <c r="C471" i="10"/>
  <c r="W609" i="10"/>
  <c r="C470" i="10"/>
  <c r="D27" i="10"/>
  <c r="D95" i="10" s="1"/>
  <c r="C95" i="10"/>
  <c r="S8" i="4"/>
  <c r="C357" i="4" s="1"/>
  <c r="R39" i="4"/>
  <c r="T33" i="4" s="1"/>
  <c r="D25" i="7"/>
  <c r="C156" i="7" s="1"/>
  <c r="C392" i="10"/>
  <c r="R600" i="10"/>
  <c r="D9" i="14"/>
  <c r="V12" i="4"/>
  <c r="C397" i="4" s="1"/>
  <c r="G121" i="14"/>
  <c r="L121" i="14"/>
  <c r="M14" i="4"/>
  <c r="C293" i="4" s="1"/>
  <c r="P29" i="7"/>
  <c r="O160" i="7" s="1"/>
  <c r="P120" i="10"/>
  <c r="S598" i="10" s="1"/>
  <c r="AB120" i="10"/>
  <c r="E322" i="10"/>
  <c r="H120" i="10"/>
  <c r="I598" i="10" s="1"/>
  <c r="X120" i="10"/>
  <c r="AC598" i="10" s="1"/>
  <c r="T120" i="10"/>
  <c r="X598" i="10" s="1"/>
  <c r="E188" i="10"/>
  <c r="E459" i="10"/>
  <c r="E390" i="10"/>
  <c r="E528" i="10"/>
  <c r="D120" i="10"/>
  <c r="D598" i="10" s="1"/>
  <c r="E256" i="10"/>
  <c r="L120" i="10"/>
  <c r="N598" i="10" s="1"/>
  <c r="J79" i="4"/>
  <c r="C184" i="10"/>
  <c r="C594" i="10"/>
  <c r="D36" i="4"/>
  <c r="C212" i="4" s="1"/>
  <c r="E160" i="11"/>
  <c r="H13" i="11"/>
  <c r="E366" i="11"/>
  <c r="X13" i="11"/>
  <c r="D827" i="11" s="1"/>
  <c r="E435" i="11"/>
  <c r="AF13" i="11"/>
  <c r="D13" i="11"/>
  <c r="P13" i="11"/>
  <c r="D755" i="11" s="1"/>
  <c r="E506" i="11"/>
  <c r="E229" i="11"/>
  <c r="AB13" i="11"/>
  <c r="D863" i="11" s="1"/>
  <c r="T13" i="11"/>
  <c r="D791" i="11" s="1"/>
  <c r="L13" i="11"/>
  <c r="D719" i="11" s="1"/>
  <c r="E575" i="11"/>
  <c r="E298" i="11"/>
  <c r="C719" i="11"/>
  <c r="C298" i="11"/>
  <c r="P35" i="4"/>
  <c r="C350" i="4" s="1"/>
  <c r="C788" i="11"/>
  <c r="C432" i="11"/>
  <c r="P34" i="4"/>
  <c r="C349" i="4" s="1"/>
  <c r="C36" i="12"/>
  <c r="C879" i="11"/>
  <c r="C591" i="11"/>
  <c r="P22" i="4"/>
  <c r="C337" i="4" s="1"/>
  <c r="D18" i="8"/>
  <c r="D85" i="8" s="1"/>
  <c r="L13" i="8"/>
  <c r="C223" i="11"/>
  <c r="C677" i="11"/>
  <c r="L222" i="14"/>
  <c r="G222" i="14"/>
  <c r="C792" i="11"/>
  <c r="C436" i="11"/>
  <c r="C175" i="11"/>
  <c r="C662" i="11"/>
  <c r="H15" i="7"/>
  <c r="G146" i="7" s="1"/>
  <c r="E265" i="10"/>
  <c r="E468" i="10"/>
  <c r="E331" i="10"/>
  <c r="T129" i="10"/>
  <c r="X607" i="10" s="1"/>
  <c r="X129" i="10"/>
  <c r="AC607" i="10" s="1"/>
  <c r="E197" i="10"/>
  <c r="P129" i="10"/>
  <c r="S607" i="10" s="1"/>
  <c r="AB129" i="10"/>
  <c r="E399" i="10"/>
  <c r="H129" i="10"/>
  <c r="I607" i="10" s="1"/>
  <c r="E537" i="10"/>
  <c r="D129" i="10"/>
  <c r="D607" i="10" s="1"/>
  <c r="L129" i="10"/>
  <c r="N607" i="10" s="1"/>
  <c r="C190" i="14"/>
  <c r="D123" i="14"/>
  <c r="D190" i="14" s="1"/>
  <c r="R613" i="10"/>
  <c r="C405" i="10"/>
  <c r="G35" i="13"/>
  <c r="L35" i="13"/>
  <c r="D20" i="4"/>
  <c r="C196" i="4" s="1"/>
  <c r="C463" i="10"/>
  <c r="W602" i="10"/>
  <c r="D12" i="14"/>
  <c r="D28" i="4"/>
  <c r="C204" i="4" s="1"/>
  <c r="D36" i="6"/>
  <c r="W619" i="10"/>
  <c r="C480" i="10"/>
  <c r="D11" i="14"/>
  <c r="C204" i="14"/>
  <c r="D137" i="14"/>
  <c r="D204" i="14" s="1"/>
  <c r="P32" i="7"/>
  <c r="O163" i="7" s="1"/>
  <c r="G32" i="4"/>
  <c r="C242" i="4" s="1"/>
  <c r="G13" i="10"/>
  <c r="L13" i="10"/>
  <c r="S10" i="4"/>
  <c r="C359" i="4" s="1"/>
  <c r="L35" i="14"/>
  <c r="G35" i="14"/>
  <c r="L27" i="7"/>
  <c r="K158" i="7" s="1"/>
  <c r="C478" i="10"/>
  <c r="W617" i="10"/>
  <c r="V25" i="4"/>
  <c r="C410" i="4" s="1"/>
  <c r="G26" i="10"/>
  <c r="L26" i="10"/>
  <c r="T9" i="11"/>
  <c r="D787" i="11" s="1"/>
  <c r="E362" i="11"/>
  <c r="P9" i="11"/>
  <c r="D751" i="11" s="1"/>
  <c r="E431" i="11"/>
  <c r="H9" i="11"/>
  <c r="D9" i="11"/>
  <c r="E294" i="11"/>
  <c r="E571" i="11"/>
  <c r="E502" i="11"/>
  <c r="E156" i="11"/>
  <c r="L9" i="11"/>
  <c r="D715" i="11" s="1"/>
  <c r="X9" i="11"/>
  <c r="D823" i="11" s="1"/>
  <c r="AB9" i="11"/>
  <c r="D859" i="11" s="1"/>
  <c r="AF9" i="11"/>
  <c r="E225" i="11"/>
  <c r="C153" i="11"/>
  <c r="C37" i="11"/>
  <c r="E17" i="11" s="1"/>
  <c r="C640" i="11"/>
  <c r="P19" i="4"/>
  <c r="C334" i="4" s="1"/>
  <c r="E454" i="11"/>
  <c r="AB32" i="11"/>
  <c r="D882" i="11" s="1"/>
  <c r="D32" i="11"/>
  <c r="H32" i="11"/>
  <c r="E594" i="11"/>
  <c r="E385" i="11"/>
  <c r="E317" i="11"/>
  <c r="L32" i="11"/>
  <c r="D738" i="11" s="1"/>
  <c r="X32" i="11"/>
  <c r="D846" i="11" s="1"/>
  <c r="T32" i="11"/>
  <c r="D810" i="11" s="1"/>
  <c r="E179" i="11"/>
  <c r="AF32" i="11"/>
  <c r="E248" i="11"/>
  <c r="P32" i="11"/>
  <c r="D774" i="11" s="1"/>
  <c r="E525" i="11"/>
  <c r="C296" i="11"/>
  <c r="C717" i="11"/>
  <c r="P18" i="4"/>
  <c r="C333" i="4" s="1"/>
  <c r="E446" i="11"/>
  <c r="D24" i="11"/>
  <c r="L24" i="11"/>
  <c r="D730" i="11" s="1"/>
  <c r="P24" i="11"/>
  <c r="D766" i="11" s="1"/>
  <c r="X24" i="11"/>
  <c r="D838" i="11" s="1"/>
  <c r="E586" i="11"/>
  <c r="AF24" i="11"/>
  <c r="E240" i="11"/>
  <c r="E517" i="11"/>
  <c r="E309" i="11"/>
  <c r="AB24" i="11"/>
  <c r="D874" i="11" s="1"/>
  <c r="E377" i="11"/>
  <c r="E171" i="11"/>
  <c r="H24" i="11"/>
  <c r="T24" i="11"/>
  <c r="D802" i="11" s="1"/>
  <c r="M36" i="4"/>
  <c r="C315" i="4" s="1"/>
  <c r="C863" i="11"/>
  <c r="C575" i="11"/>
  <c r="C332" i="10"/>
  <c r="M608" i="10"/>
  <c r="V16" i="4"/>
  <c r="C401" i="4" s="1"/>
  <c r="J77" i="4"/>
  <c r="J76" i="4"/>
  <c r="X39" i="4"/>
  <c r="Z20" i="4" s="1"/>
  <c r="D21" i="14"/>
  <c r="D22" i="13"/>
  <c r="D93" i="13" s="1"/>
  <c r="C93" i="13"/>
  <c r="H85" i="8"/>
  <c r="H18" i="8"/>
  <c r="I85" i="8" s="1"/>
  <c r="L22" i="10"/>
  <c r="G22" i="10"/>
  <c r="L224" i="14"/>
  <c r="G224" i="14"/>
  <c r="C232" i="11"/>
  <c r="C686" i="11"/>
  <c r="D36" i="7"/>
  <c r="C167" i="7" s="1"/>
  <c r="D114" i="14"/>
  <c r="D181" i="14" s="1"/>
  <c r="C181" i="14"/>
  <c r="H13" i="7"/>
  <c r="G144" i="7" s="1"/>
  <c r="D121" i="14"/>
  <c r="D188" i="14" s="1"/>
  <c r="C188" i="14"/>
  <c r="H12" i="7"/>
  <c r="G143" i="7" s="1"/>
  <c r="D120" i="14"/>
  <c r="D187" i="14" s="1"/>
  <c r="C187" i="14"/>
  <c r="M9" i="4"/>
  <c r="C288" i="4" s="1"/>
  <c r="C727" i="11"/>
  <c r="C306" i="11"/>
  <c r="H605" i="10"/>
  <c r="C263" i="10"/>
  <c r="C689" i="11"/>
  <c r="C235" i="11"/>
  <c r="H18" i="7"/>
  <c r="G149" i="7" s="1"/>
  <c r="C272" i="10"/>
  <c r="H614" i="10"/>
  <c r="S30" i="4"/>
  <c r="C379" i="4" s="1"/>
  <c r="V23" i="4"/>
  <c r="C408" i="4" s="1"/>
  <c r="V22" i="4"/>
  <c r="C407" i="4" s="1"/>
  <c r="J11" i="4"/>
  <c r="C256" i="4" s="1"/>
  <c r="C526" i="10"/>
  <c r="AB596" i="10"/>
  <c r="D21" i="10"/>
  <c r="D89" i="10" s="1"/>
  <c r="C89" i="10"/>
  <c r="C656" i="11"/>
  <c r="C169" i="11"/>
  <c r="J82" i="4"/>
  <c r="V20" i="4"/>
  <c r="C405" i="4" s="1"/>
  <c r="D8" i="8"/>
  <c r="D75" i="8" s="1"/>
  <c r="J95" i="4"/>
  <c r="G24" i="14"/>
  <c r="L24" i="14"/>
  <c r="E158" i="11"/>
  <c r="D11" i="11"/>
  <c r="E227" i="11"/>
  <c r="AB11" i="11"/>
  <c r="D861" i="11" s="1"/>
  <c r="L11" i="11"/>
  <c r="D717" i="11" s="1"/>
  <c r="E573" i="11"/>
  <c r="AF11" i="11"/>
  <c r="E364" i="11"/>
  <c r="E504" i="11"/>
  <c r="H11" i="11"/>
  <c r="T11" i="11"/>
  <c r="D789" i="11" s="1"/>
  <c r="X11" i="11"/>
  <c r="D825" i="11" s="1"/>
  <c r="P11" i="11"/>
  <c r="D753" i="11" s="1"/>
  <c r="E433" i="11"/>
  <c r="E296" i="11"/>
  <c r="L136" i="14"/>
  <c r="G136" i="14"/>
  <c r="H17" i="7"/>
  <c r="G148" i="7" s="1"/>
  <c r="C881" i="11"/>
  <c r="C593" i="11"/>
  <c r="D32" i="14"/>
  <c r="G240" i="14"/>
  <c r="L240" i="14"/>
  <c r="C527" i="10"/>
  <c r="AB597" i="10"/>
  <c r="D221" i="14"/>
  <c r="D288" i="14" s="1"/>
  <c r="C288" i="14"/>
  <c r="E522" i="10"/>
  <c r="E453" i="10"/>
  <c r="E316" i="10"/>
  <c r="X114" i="10"/>
  <c r="AC592" i="10" s="1"/>
  <c r="E250" i="10"/>
  <c r="T114" i="10"/>
  <c r="X592" i="10" s="1"/>
  <c r="E384" i="10"/>
  <c r="H114" i="10"/>
  <c r="I592" i="10" s="1"/>
  <c r="P114" i="10"/>
  <c r="S592" i="10" s="1"/>
  <c r="L114" i="10"/>
  <c r="N592" i="10" s="1"/>
  <c r="D114" i="10"/>
  <c r="D592" i="10" s="1"/>
  <c r="E182" i="10"/>
  <c r="AB114" i="10"/>
  <c r="L12" i="14"/>
  <c r="G12" i="14"/>
  <c r="C268" i="10"/>
  <c r="H610" i="10"/>
  <c r="S20" i="4"/>
  <c r="C369" i="4" s="1"/>
  <c r="L10" i="14"/>
  <c r="G10" i="14"/>
  <c r="C867" i="11"/>
  <c r="C579" i="11"/>
  <c r="C401" i="10"/>
  <c r="R609" i="10"/>
  <c r="G14" i="10"/>
  <c r="L14" i="10"/>
  <c r="C316" i="11"/>
  <c r="C737" i="11"/>
  <c r="G8" i="13"/>
  <c r="L8" i="13"/>
  <c r="S16" i="4"/>
  <c r="C365" i="4" s="1"/>
  <c r="C190" i="10"/>
  <c r="C600" i="10"/>
  <c r="C84" i="10"/>
  <c r="D16" i="10"/>
  <c r="D84" i="10" s="1"/>
  <c r="D20" i="7"/>
  <c r="C151" i="7" s="1"/>
  <c r="C98" i="13"/>
  <c r="D27" i="13"/>
  <c r="D98" i="13" s="1"/>
  <c r="D36" i="14"/>
  <c r="D35" i="14"/>
  <c r="H10" i="7"/>
  <c r="G141" i="7" s="1"/>
  <c r="W603" i="10"/>
  <c r="C464" i="10"/>
  <c r="M28" i="4"/>
  <c r="C307" i="4" s="1"/>
  <c r="M591" i="10"/>
  <c r="C315" i="10"/>
  <c r="L9" i="10"/>
  <c r="G9" i="10"/>
  <c r="G13" i="4"/>
  <c r="C223" i="4" s="1"/>
  <c r="D36" i="3"/>
  <c r="C207" i="14"/>
  <c r="D140" i="14"/>
  <c r="D207" i="14" s="1"/>
  <c r="D25" i="14"/>
  <c r="V35" i="4"/>
  <c r="C420" i="4" s="1"/>
  <c r="L10" i="8"/>
  <c r="L33" i="14"/>
  <c r="G33" i="14"/>
  <c r="L114" i="14"/>
  <c r="G114" i="14"/>
  <c r="P31" i="4"/>
  <c r="C346" i="4" s="1"/>
  <c r="S9" i="4"/>
  <c r="C358" i="4" s="1"/>
  <c r="G20" i="13"/>
  <c r="L20" i="13"/>
  <c r="D16" i="8"/>
  <c r="D83" i="8" s="1"/>
  <c r="C179" i="11"/>
  <c r="C666" i="11"/>
  <c r="D16" i="14"/>
  <c r="G10" i="4"/>
  <c r="C220" i="4" s="1"/>
  <c r="J89" i="4"/>
  <c r="C102" i="10"/>
  <c r="D34" i="10"/>
  <c r="D102" i="10" s="1"/>
  <c r="L19" i="8"/>
  <c r="C857" i="11"/>
  <c r="C569" i="11"/>
  <c r="D32" i="13"/>
  <c r="D103" i="13" s="1"/>
  <c r="C103" i="13"/>
  <c r="C102" i="13"/>
  <c r="D31" i="13"/>
  <c r="D102" i="13" s="1"/>
  <c r="C649" i="11"/>
  <c r="C162" i="11"/>
  <c r="L131" i="14"/>
  <c r="G131" i="14"/>
  <c r="L22" i="7"/>
  <c r="K153" i="7" s="1"/>
  <c r="C641" i="11"/>
  <c r="C154" i="11"/>
  <c r="L130" i="14"/>
  <c r="G130" i="14"/>
  <c r="C362" i="11"/>
  <c r="C751" i="11"/>
  <c r="P14" i="4"/>
  <c r="C329" i="4" s="1"/>
  <c r="C107" i="13"/>
  <c r="D36" i="13"/>
  <c r="D107" i="13" s="1"/>
  <c r="M13" i="4"/>
  <c r="C292" i="4" s="1"/>
  <c r="L14" i="13"/>
  <c r="G14" i="13"/>
  <c r="C739" i="11"/>
  <c r="C318" i="11"/>
  <c r="C796" i="11"/>
  <c r="C440" i="11"/>
  <c r="P23" i="4"/>
  <c r="C338" i="4" s="1"/>
  <c r="G11" i="14"/>
  <c r="L11" i="14"/>
  <c r="G23" i="4"/>
  <c r="C233" i="4" s="1"/>
  <c r="H91" i="8"/>
  <c r="H24" i="8"/>
  <c r="I91" i="8" s="1"/>
  <c r="C453" i="11"/>
  <c r="C809" i="11"/>
  <c r="H597" i="10"/>
  <c r="C255" i="10"/>
  <c r="C732" i="11"/>
  <c r="C311" i="11"/>
  <c r="L234" i="14"/>
  <c r="G234" i="14"/>
  <c r="C301" i="11"/>
  <c r="C722" i="11"/>
  <c r="G239" i="14"/>
  <c r="L239" i="14"/>
  <c r="C714" i="11"/>
  <c r="C293" i="11"/>
  <c r="G231" i="14"/>
  <c r="L231" i="14"/>
  <c r="D12" i="10"/>
  <c r="D80" i="10" s="1"/>
  <c r="C80" i="10"/>
  <c r="S13" i="4"/>
  <c r="C362" i="4" s="1"/>
  <c r="D238" i="14"/>
  <c r="D305" i="14" s="1"/>
  <c r="C305" i="14"/>
  <c r="D35" i="8"/>
  <c r="D102" i="8" s="1"/>
  <c r="D230" i="14"/>
  <c r="D297" i="14" s="1"/>
  <c r="C297" i="14"/>
  <c r="S34" i="4"/>
  <c r="C383" i="4" s="1"/>
  <c r="P36" i="7"/>
  <c r="O167" i="7" s="1"/>
  <c r="V18" i="4"/>
  <c r="C403" i="4" s="1"/>
  <c r="AB609" i="10"/>
  <c r="C539" i="10"/>
  <c r="G34" i="4"/>
  <c r="C244" i="4" s="1"/>
  <c r="C83" i="13"/>
  <c r="D12" i="13"/>
  <c r="D83" i="13" s="1"/>
  <c r="J26" i="4"/>
  <c r="C271" i="4" s="1"/>
  <c r="C94" i="10"/>
  <c r="D26" i="10"/>
  <c r="D94" i="10" s="1"/>
  <c r="P37" i="4"/>
  <c r="C352" i="4" s="1"/>
  <c r="C88" i="10"/>
  <c r="D20" i="10"/>
  <c r="D88" i="10" s="1"/>
  <c r="D35" i="13"/>
  <c r="D106" i="13" s="1"/>
  <c r="C106" i="13"/>
  <c r="L25" i="8"/>
  <c r="C820" i="11"/>
  <c r="W37" i="11"/>
  <c r="C499" i="11"/>
  <c r="M602" i="10"/>
  <c r="C326" i="10"/>
  <c r="J31" i="4"/>
  <c r="C276" i="4" s="1"/>
  <c r="L32" i="8"/>
  <c r="C505" i="11"/>
  <c r="C826" i="11"/>
  <c r="R615" i="10"/>
  <c r="C407" i="10"/>
  <c r="J30" i="4"/>
  <c r="C275" i="4" s="1"/>
  <c r="L31" i="8"/>
  <c r="C522" i="11"/>
  <c r="C843" i="11"/>
  <c r="C813" i="11"/>
  <c r="C457" i="11"/>
  <c r="C222" i="11"/>
  <c r="G37" i="11"/>
  <c r="I30" i="11" s="1"/>
  <c r="C676" i="11"/>
  <c r="H29" i="7"/>
  <c r="G160" i="7" s="1"/>
  <c r="C297" i="11"/>
  <c r="C718" i="11"/>
  <c r="C250" i="11"/>
  <c r="C704" i="11"/>
  <c r="L36" i="14"/>
  <c r="G36" i="14"/>
  <c r="M30" i="4"/>
  <c r="C309" i="4" s="1"/>
  <c r="L12" i="7"/>
  <c r="K143" i="7" s="1"/>
  <c r="P28" i="7"/>
  <c r="O159" i="7" s="1"/>
  <c r="AB126" i="10"/>
  <c r="E328" i="10"/>
  <c r="P126" i="10"/>
  <c r="S604" i="10" s="1"/>
  <c r="E396" i="10"/>
  <c r="L126" i="10"/>
  <c r="N604" i="10" s="1"/>
  <c r="E534" i="10"/>
  <c r="H126" i="10"/>
  <c r="I604" i="10" s="1"/>
  <c r="E194" i="10"/>
  <c r="X126" i="10"/>
  <c r="AC604" i="10" s="1"/>
  <c r="E465" i="10"/>
  <c r="T126" i="10"/>
  <c r="X604" i="10" s="1"/>
  <c r="E262" i="10"/>
  <c r="D126" i="10"/>
  <c r="D604" i="10" s="1"/>
  <c r="M617" i="10"/>
  <c r="C341" i="10"/>
  <c r="D7" i="14"/>
  <c r="D75" i="14" s="1"/>
  <c r="C38" i="14"/>
  <c r="E219" i="14" s="1"/>
  <c r="C75" i="14"/>
  <c r="C462" i="10"/>
  <c r="W601" i="10"/>
  <c r="D14" i="14"/>
  <c r="H606" i="10"/>
  <c r="C264" i="10"/>
  <c r="L126" i="14"/>
  <c r="G126" i="14"/>
  <c r="C270" i="10"/>
  <c r="H612" i="10"/>
  <c r="C79" i="13"/>
  <c r="D8" i="13"/>
  <c r="D79" i="13" s="1"/>
  <c r="C284" i="14"/>
  <c r="D217" i="14"/>
  <c r="D284" i="14" s="1"/>
  <c r="H604" i="10"/>
  <c r="C262" i="10"/>
  <c r="D7" i="13"/>
  <c r="D78" i="13" s="1"/>
  <c r="C38" i="13"/>
  <c r="E20" i="13" s="1"/>
  <c r="C78" i="13"/>
  <c r="G30" i="4"/>
  <c r="C240" i="4" s="1"/>
  <c r="C387" i="11"/>
  <c r="C776" i="11"/>
  <c r="D136" i="14"/>
  <c r="D203" i="14" s="1"/>
  <c r="C203" i="14"/>
  <c r="J28" i="4"/>
  <c r="C273" i="4" s="1"/>
  <c r="L34" i="7"/>
  <c r="K165" i="7" s="1"/>
  <c r="P37" i="7"/>
  <c r="O168" i="7" s="1"/>
  <c r="C198" i="10"/>
  <c r="C608" i="10"/>
  <c r="D32" i="4"/>
  <c r="C208" i="4" s="1"/>
  <c r="E228" i="11"/>
  <c r="D12" i="11"/>
  <c r="AB12" i="11"/>
  <c r="D862" i="11" s="1"/>
  <c r="T12" i="11"/>
  <c r="D790" i="11" s="1"/>
  <c r="L12" i="11"/>
  <c r="D718" i="11" s="1"/>
  <c r="H12" i="11"/>
  <c r="E574" i="11"/>
  <c r="E505" i="11"/>
  <c r="P12" i="11"/>
  <c r="D754" i="11" s="1"/>
  <c r="E297" i="11"/>
  <c r="E434" i="11"/>
  <c r="AF12" i="11"/>
  <c r="E159" i="11"/>
  <c r="X12" i="11"/>
  <c r="D826" i="11" s="1"/>
  <c r="E365" i="11"/>
  <c r="P21" i="4"/>
  <c r="C336" i="4" s="1"/>
  <c r="E577" i="11"/>
  <c r="E162" i="11"/>
  <c r="H15" i="11"/>
  <c r="P15" i="11"/>
  <c r="D757" i="11" s="1"/>
  <c r="X15" i="11"/>
  <c r="D829" i="11" s="1"/>
  <c r="E300" i="11"/>
  <c r="D15" i="11"/>
  <c r="E231" i="11"/>
  <c r="AB15" i="11"/>
  <c r="D865" i="11" s="1"/>
  <c r="E437" i="11"/>
  <c r="AF15" i="11"/>
  <c r="E368" i="11"/>
  <c r="L15" i="11"/>
  <c r="D721" i="11" s="1"/>
  <c r="E508" i="11"/>
  <c r="T15" i="11"/>
  <c r="D793" i="11" s="1"/>
  <c r="L9" i="8"/>
  <c r="C824" i="11"/>
  <c r="C503" i="11"/>
  <c r="G35" i="10"/>
  <c r="L35" i="10"/>
  <c r="J15" i="4"/>
  <c r="C260" i="4" s="1"/>
  <c r="L16" i="8"/>
  <c r="C526" i="11"/>
  <c r="C847" i="11"/>
  <c r="H591" i="10"/>
  <c r="C249" i="10"/>
  <c r="J14" i="4"/>
  <c r="C259" i="4" s="1"/>
  <c r="L15" i="8"/>
  <c r="C839" i="11"/>
  <c r="C518" i="11"/>
  <c r="V28" i="7" l="1"/>
  <c r="N27" i="7"/>
  <c r="U31" i="7"/>
  <c r="M129" i="10"/>
  <c r="J10" i="7"/>
  <c r="V19" i="7"/>
  <c r="Q28" i="11"/>
  <c r="F217" i="14"/>
  <c r="N30" i="8"/>
  <c r="N10" i="14"/>
  <c r="AC27" i="11"/>
  <c r="Q33" i="4"/>
  <c r="J27" i="7"/>
  <c r="AC31" i="11"/>
  <c r="M137" i="10"/>
  <c r="E35" i="4"/>
  <c r="Q35" i="4"/>
  <c r="AC15" i="11"/>
  <c r="M127" i="10"/>
  <c r="H36" i="4"/>
  <c r="H30" i="4"/>
  <c r="H34" i="4"/>
  <c r="H20" i="4"/>
  <c r="N224" i="14"/>
  <c r="E20" i="4"/>
  <c r="N237" i="14"/>
  <c r="M113" i="10"/>
  <c r="F8" i="8"/>
  <c r="K14" i="4"/>
  <c r="K9" i="4"/>
  <c r="Q17" i="4"/>
  <c r="M120" i="10"/>
  <c r="M131" i="10"/>
  <c r="Q136" i="10"/>
  <c r="Q37" i="7"/>
  <c r="N114" i="14"/>
  <c r="E37" i="4"/>
  <c r="M128" i="10"/>
  <c r="Q130" i="10"/>
  <c r="N126" i="14"/>
  <c r="I119" i="10"/>
  <c r="M140" i="10"/>
  <c r="I136" i="10"/>
  <c r="M119" i="10"/>
  <c r="I32" i="8"/>
  <c r="I138" i="10"/>
  <c r="K34" i="4"/>
  <c r="K20" i="4"/>
  <c r="E10" i="4"/>
  <c r="AC11" i="11"/>
  <c r="M136" i="10"/>
  <c r="AC25" i="11"/>
  <c r="J29" i="7"/>
  <c r="U12" i="7"/>
  <c r="H23" i="4"/>
  <c r="U9" i="7"/>
  <c r="V31" i="7"/>
  <c r="R19" i="7"/>
  <c r="V17" i="7"/>
  <c r="N12" i="7"/>
  <c r="V12" i="7"/>
  <c r="V9" i="7"/>
  <c r="N22" i="7"/>
  <c r="H10" i="4"/>
  <c r="H13" i="4"/>
  <c r="F20" i="7"/>
  <c r="V20" i="7"/>
  <c r="F14" i="7"/>
  <c r="H22" i="4"/>
  <c r="H11" i="4"/>
  <c r="R36" i="7"/>
  <c r="N33" i="7"/>
  <c r="V24" i="7"/>
  <c r="I22" i="8"/>
  <c r="Q129" i="10"/>
  <c r="I23" i="8"/>
  <c r="J33" i="8"/>
  <c r="K25" i="4"/>
  <c r="H14" i="4"/>
  <c r="U20" i="7"/>
  <c r="J13" i="7"/>
  <c r="R37" i="7"/>
  <c r="U24" i="7"/>
  <c r="V10" i="7"/>
  <c r="R15" i="7"/>
  <c r="H31" i="4"/>
  <c r="U29" i="7"/>
  <c r="U19" i="7"/>
  <c r="U10" i="7"/>
  <c r="H32" i="4"/>
  <c r="R29" i="7"/>
  <c r="U28" i="7"/>
  <c r="R14" i="7"/>
  <c r="I35" i="8"/>
  <c r="Q137" i="10"/>
  <c r="N240" i="14"/>
  <c r="N121" i="14"/>
  <c r="F174" i="11"/>
  <c r="F380" i="11"/>
  <c r="N16" i="4"/>
  <c r="U33" i="7"/>
  <c r="N26" i="14"/>
  <c r="F121" i="14"/>
  <c r="Q122" i="10"/>
  <c r="M243" i="14"/>
  <c r="I139" i="10"/>
  <c r="I123" i="10"/>
  <c r="U114" i="10"/>
  <c r="U115" i="10"/>
  <c r="F12" i="14"/>
  <c r="I113" i="10"/>
  <c r="N12" i="14"/>
  <c r="Q21" i="11"/>
  <c r="Q121" i="10"/>
  <c r="Q126" i="10"/>
  <c r="N29" i="7"/>
  <c r="U120" i="10"/>
  <c r="M218" i="14"/>
  <c r="I115" i="10"/>
  <c r="I12" i="7"/>
  <c r="Q133" i="10"/>
  <c r="U15" i="7"/>
  <c r="U136" i="10"/>
  <c r="I121" i="10"/>
  <c r="M134" i="10"/>
  <c r="M14" i="10"/>
  <c r="I23" i="11"/>
  <c r="U129" i="10"/>
  <c r="U16" i="11"/>
  <c r="F377" i="11"/>
  <c r="F439" i="11"/>
  <c r="M23" i="10"/>
  <c r="U116" i="10"/>
  <c r="Y126" i="10"/>
  <c r="Q132" i="10"/>
  <c r="F33" i="7"/>
  <c r="U119" i="10"/>
  <c r="U123" i="10"/>
  <c r="U14" i="11"/>
  <c r="N17" i="10"/>
  <c r="N11" i="4"/>
  <c r="Q31" i="11"/>
  <c r="Q18" i="11"/>
  <c r="F315" i="11"/>
  <c r="Q125" i="10"/>
  <c r="U30" i="11"/>
  <c r="U21" i="11"/>
  <c r="E27" i="8"/>
  <c r="I16" i="11"/>
  <c r="F12" i="10"/>
  <c r="U15" i="11"/>
  <c r="U25" i="11"/>
  <c r="Q134" i="10"/>
  <c r="F25" i="10"/>
  <c r="Q29" i="11"/>
  <c r="Q11" i="11"/>
  <c r="N17" i="7"/>
  <c r="U26" i="11"/>
  <c r="U14" i="7"/>
  <c r="M141" i="10"/>
  <c r="M135" i="10"/>
  <c r="E16" i="10"/>
  <c r="Q24" i="11"/>
  <c r="U10" i="11"/>
  <c r="E28" i="13"/>
  <c r="H28" i="4"/>
  <c r="U27" i="11"/>
  <c r="I12" i="11"/>
  <c r="U134" i="10"/>
  <c r="U24" i="11"/>
  <c r="E14" i="7"/>
  <c r="I132" i="10"/>
  <c r="F431" i="11"/>
  <c r="I27" i="7"/>
  <c r="U18" i="7"/>
  <c r="M22" i="7"/>
  <c r="V29" i="7"/>
  <c r="V11" i="7"/>
  <c r="J12" i="7"/>
  <c r="AC13" i="11"/>
  <c r="R32" i="7"/>
  <c r="E28" i="4"/>
  <c r="F537" i="10"/>
  <c r="F331" i="10"/>
  <c r="N14" i="4"/>
  <c r="V27" i="7"/>
  <c r="U34" i="7"/>
  <c r="I135" i="10"/>
  <c r="U11" i="11"/>
  <c r="M12" i="13"/>
  <c r="U29" i="11"/>
  <c r="H8" i="4"/>
  <c r="E13" i="4"/>
  <c r="I131" i="10"/>
  <c r="I118" i="10"/>
  <c r="E22" i="7"/>
  <c r="U33" i="11"/>
  <c r="W30" i="4"/>
  <c r="V25" i="7"/>
  <c r="N18" i="4"/>
  <c r="U17" i="11"/>
  <c r="AC8" i="11"/>
  <c r="U22" i="11"/>
  <c r="E15" i="7"/>
  <c r="W21" i="4"/>
  <c r="F453" i="10"/>
  <c r="E12" i="7"/>
  <c r="N13" i="4"/>
  <c r="E20" i="7"/>
  <c r="N31" i="4"/>
  <c r="W33" i="4"/>
  <c r="N29" i="4"/>
  <c r="F17" i="7"/>
  <c r="K28" i="4"/>
  <c r="R28" i="7"/>
  <c r="U35" i="11"/>
  <c r="U18" i="11"/>
  <c r="W22" i="4"/>
  <c r="J18" i="7"/>
  <c r="N9" i="4"/>
  <c r="J15" i="7"/>
  <c r="F25" i="7"/>
  <c r="U7" i="11"/>
  <c r="J16" i="7"/>
  <c r="V26" i="7"/>
  <c r="R31" i="7"/>
  <c r="R30" i="7"/>
  <c r="R12" i="7"/>
  <c r="E37" i="7"/>
  <c r="E19" i="4"/>
  <c r="N21" i="4"/>
  <c r="F514" i="11"/>
  <c r="F306" i="11"/>
  <c r="I27" i="11"/>
  <c r="I141" i="10"/>
  <c r="E30" i="10"/>
  <c r="M30" i="7"/>
  <c r="E11" i="10"/>
  <c r="AC28" i="11"/>
  <c r="U9" i="11"/>
  <c r="E28" i="10"/>
  <c r="U32" i="7"/>
  <c r="F9" i="7"/>
  <c r="N33" i="4"/>
  <c r="U6" i="11"/>
  <c r="W24" i="4"/>
  <c r="E8" i="7"/>
  <c r="W11" i="4"/>
  <c r="E36" i="4"/>
  <c r="E133" i="10"/>
  <c r="F12" i="7"/>
  <c r="M21" i="7"/>
  <c r="AG12" i="11"/>
  <c r="F505" i="11"/>
  <c r="E32" i="4"/>
  <c r="I128" i="10"/>
  <c r="T9" i="4"/>
  <c r="J17" i="7"/>
  <c r="E21" i="10"/>
  <c r="I18" i="7"/>
  <c r="E36" i="7"/>
  <c r="E25" i="7"/>
  <c r="U26" i="7"/>
  <c r="K32" i="4"/>
  <c r="J11" i="7"/>
  <c r="W15" i="4"/>
  <c r="Q31" i="7"/>
  <c r="W13" i="4"/>
  <c r="N24" i="7"/>
  <c r="F251" i="11"/>
  <c r="F37" i="7"/>
  <c r="E9" i="10"/>
  <c r="F176" i="11"/>
  <c r="U23" i="11"/>
  <c r="Q34" i="7"/>
  <c r="V35" i="7"/>
  <c r="I117" i="10"/>
  <c r="F376" i="11"/>
  <c r="U34" i="11"/>
  <c r="E15" i="4"/>
  <c r="F31" i="7"/>
  <c r="E118" i="10"/>
  <c r="I10" i="7"/>
  <c r="F170" i="11"/>
  <c r="E11" i="4"/>
  <c r="AG33" i="11"/>
  <c r="W16" i="4"/>
  <c r="F596" i="11"/>
  <c r="N34" i="7"/>
  <c r="E20" i="10"/>
  <c r="T34" i="4"/>
  <c r="V18" i="7"/>
  <c r="U31" i="11"/>
  <c r="N28" i="4"/>
  <c r="U11" i="7"/>
  <c r="K11" i="4"/>
  <c r="F36" i="7"/>
  <c r="AC29" i="11"/>
  <c r="U27" i="7"/>
  <c r="U8" i="11"/>
  <c r="V34" i="7"/>
  <c r="J37" i="7"/>
  <c r="E121" i="10"/>
  <c r="F18" i="13"/>
  <c r="Z33" i="4"/>
  <c r="F24" i="7"/>
  <c r="R34" i="7"/>
  <c r="U32" i="11"/>
  <c r="K18" i="4"/>
  <c r="U13" i="11"/>
  <c r="I24" i="7"/>
  <c r="N26" i="7"/>
  <c r="E16" i="7"/>
  <c r="E22" i="4"/>
  <c r="R35" i="7"/>
  <c r="Q17" i="7"/>
  <c r="Q7" i="11"/>
  <c r="U28" i="11"/>
  <c r="U20" i="11"/>
  <c r="E13" i="7"/>
  <c r="F222" i="14"/>
  <c r="M232" i="14"/>
  <c r="N16" i="10"/>
  <c r="N228" i="14"/>
  <c r="F138" i="14"/>
  <c r="F13" i="10"/>
  <c r="F264" i="10"/>
  <c r="F536" i="10"/>
  <c r="F474" i="10"/>
  <c r="F337" i="10"/>
  <c r="M116" i="14"/>
  <c r="F470" i="10"/>
  <c r="F18" i="10"/>
  <c r="N11" i="10"/>
  <c r="M28" i="10"/>
  <c r="F8" i="14"/>
  <c r="M126" i="14"/>
  <c r="F194" i="10"/>
  <c r="Q28" i="7"/>
  <c r="F26" i="10"/>
  <c r="F230" i="14"/>
  <c r="M8" i="11"/>
  <c r="N11" i="14"/>
  <c r="N131" i="14"/>
  <c r="N14" i="10"/>
  <c r="M10" i="14"/>
  <c r="F316" i="10"/>
  <c r="M240" i="14"/>
  <c r="E8" i="8"/>
  <c r="M224" i="14"/>
  <c r="N35" i="14"/>
  <c r="F256" i="10"/>
  <c r="F27" i="10"/>
  <c r="F451" i="10"/>
  <c r="F382" i="10"/>
  <c r="N243" i="14"/>
  <c r="M139" i="14"/>
  <c r="N23" i="10"/>
  <c r="M17" i="10"/>
  <c r="F343" i="10"/>
  <c r="M237" i="14"/>
  <c r="M26" i="14"/>
  <c r="F527" i="10"/>
  <c r="F458" i="10"/>
  <c r="E36" i="8"/>
  <c r="F125" i="14"/>
  <c r="F20" i="14"/>
  <c r="F130" i="14"/>
  <c r="M20" i="10"/>
  <c r="F141" i="14"/>
  <c r="F452" i="10"/>
  <c r="F249" i="10"/>
  <c r="F234" i="14"/>
  <c r="N232" i="14"/>
  <c r="F263" i="10"/>
  <c r="N31" i="10"/>
  <c r="Q10" i="7"/>
  <c r="F205" i="10"/>
  <c r="F339" i="10"/>
  <c r="F398" i="10"/>
  <c r="F544" i="10"/>
  <c r="M122" i="14"/>
  <c r="F388" i="10"/>
  <c r="F320" i="10"/>
  <c r="Q21" i="7"/>
  <c r="E26" i="13"/>
  <c r="F241" i="14"/>
  <c r="Q34" i="11"/>
  <c r="F14" i="14"/>
  <c r="M36" i="14"/>
  <c r="I29" i="7"/>
  <c r="N25" i="8"/>
  <c r="M11" i="14"/>
  <c r="N130" i="14"/>
  <c r="M131" i="14"/>
  <c r="F32" i="13"/>
  <c r="F182" i="10"/>
  <c r="F21" i="10"/>
  <c r="F114" i="14"/>
  <c r="M26" i="10"/>
  <c r="M35" i="14"/>
  <c r="F137" i="14"/>
  <c r="AC112" i="10"/>
  <c r="F248" i="10"/>
  <c r="N139" i="14"/>
  <c r="N20" i="14"/>
  <c r="Q22" i="11"/>
  <c r="F242" i="14"/>
  <c r="N27" i="13"/>
  <c r="F229" i="14"/>
  <c r="F13" i="14"/>
  <c r="M22" i="8"/>
  <c r="N20" i="10"/>
  <c r="M7" i="10"/>
  <c r="N115" i="14"/>
  <c r="N113" i="14"/>
  <c r="N119" i="14"/>
  <c r="F228" i="14"/>
  <c r="Q13" i="7"/>
  <c r="Q14" i="11"/>
  <c r="U30" i="7"/>
  <c r="Q19" i="11"/>
  <c r="Q23" i="7"/>
  <c r="T12" i="4"/>
  <c r="F545" i="10"/>
  <c r="M28" i="8"/>
  <c r="N32" i="14"/>
  <c r="F18" i="14"/>
  <c r="M223" i="14"/>
  <c r="H15" i="4"/>
  <c r="F405" i="10"/>
  <c r="AG28" i="11"/>
  <c r="I20" i="11"/>
  <c r="M21" i="14"/>
  <c r="N34" i="14"/>
  <c r="R21" i="7"/>
  <c r="N29" i="14"/>
  <c r="M30" i="14"/>
  <c r="F531" i="10"/>
  <c r="F317" i="10"/>
  <c r="Q16" i="4"/>
  <c r="I19" i="7"/>
  <c r="F189" i="10"/>
  <c r="F460" i="10"/>
  <c r="M124" i="14"/>
  <c r="F392" i="10"/>
  <c r="F408" i="10"/>
  <c r="F465" i="10"/>
  <c r="N9" i="10"/>
  <c r="F197" i="10"/>
  <c r="F9" i="14"/>
  <c r="T27" i="4"/>
  <c r="N12" i="10"/>
  <c r="N7" i="10"/>
  <c r="M7" i="14"/>
  <c r="M27" i="14"/>
  <c r="N15" i="10"/>
  <c r="F478" i="10"/>
  <c r="F19" i="10"/>
  <c r="N19" i="10"/>
  <c r="N223" i="14"/>
  <c r="N21" i="14"/>
  <c r="F119" i="14"/>
  <c r="N134" i="14"/>
  <c r="F404" i="10"/>
  <c r="F238" i="14"/>
  <c r="N234" i="14"/>
  <c r="M33" i="14"/>
  <c r="M136" i="14"/>
  <c r="M22" i="10"/>
  <c r="M13" i="10"/>
  <c r="F188" i="10"/>
  <c r="F24" i="10"/>
  <c r="M12" i="10"/>
  <c r="M24" i="10"/>
  <c r="E29" i="8"/>
  <c r="F20" i="8"/>
  <c r="N15" i="14"/>
  <c r="F231" i="14"/>
  <c r="N31" i="14"/>
  <c r="F220" i="14"/>
  <c r="M236" i="14"/>
  <c r="N7" i="14"/>
  <c r="M18" i="14"/>
  <c r="T29" i="4"/>
  <c r="F332" i="10"/>
  <c r="F136" i="14"/>
  <c r="F7" i="14"/>
  <c r="F262" i="10"/>
  <c r="F396" i="10"/>
  <c r="Q36" i="7"/>
  <c r="M231" i="14"/>
  <c r="M19" i="8"/>
  <c r="F16" i="14"/>
  <c r="F16" i="10"/>
  <c r="T20" i="4"/>
  <c r="F384" i="10"/>
  <c r="F32" i="14"/>
  <c r="N136" i="14"/>
  <c r="N24" i="14"/>
  <c r="N22" i="10"/>
  <c r="F21" i="14"/>
  <c r="N13" i="10"/>
  <c r="Q32" i="7"/>
  <c r="M222" i="14"/>
  <c r="F459" i="10"/>
  <c r="Q29" i="7"/>
  <c r="M242" i="14"/>
  <c r="N138" i="14"/>
  <c r="E129" i="10"/>
  <c r="N24" i="10"/>
  <c r="F324" i="10"/>
  <c r="AC138" i="10"/>
  <c r="N33" i="10"/>
  <c r="F187" i="10"/>
  <c r="Q22" i="7"/>
  <c r="F269" i="10"/>
  <c r="E20" i="8"/>
  <c r="J23" i="7"/>
  <c r="N221" i="14"/>
  <c r="N8" i="10"/>
  <c r="M15" i="14"/>
  <c r="F27" i="7"/>
  <c r="J31" i="8"/>
  <c r="E112" i="14"/>
  <c r="E220" i="14"/>
  <c r="R8" i="7"/>
  <c r="N128" i="14"/>
  <c r="N13" i="14"/>
  <c r="N14" i="14"/>
  <c r="N125" i="14"/>
  <c r="AC127" i="10"/>
  <c r="E32" i="8"/>
  <c r="Q6" i="11"/>
  <c r="M137" i="14"/>
  <c r="E136" i="10"/>
  <c r="F30" i="10"/>
  <c r="M36" i="7"/>
  <c r="E243" i="14"/>
  <c r="F223" i="14"/>
  <c r="AC137" i="10"/>
  <c r="F9" i="8"/>
  <c r="E33" i="8"/>
  <c r="F196" i="10"/>
  <c r="F272" i="10"/>
  <c r="F253" i="10"/>
  <c r="N8" i="7"/>
  <c r="AC131" i="10"/>
  <c r="F267" i="10"/>
  <c r="E138" i="10"/>
  <c r="F219" i="14"/>
  <c r="R33" i="7"/>
  <c r="AC118" i="10"/>
  <c r="I26" i="11"/>
  <c r="F31" i="10"/>
  <c r="N12" i="4"/>
  <c r="M135" i="14"/>
  <c r="Q10" i="11"/>
  <c r="F251" i="10"/>
  <c r="I133" i="10"/>
  <c r="N31" i="7"/>
  <c r="F340" i="10"/>
  <c r="F328" i="10"/>
  <c r="M234" i="14"/>
  <c r="AC120" i="10"/>
  <c r="M235" i="14"/>
  <c r="F113" i="14"/>
  <c r="N236" i="14"/>
  <c r="M127" i="14"/>
  <c r="M32" i="14"/>
  <c r="M16" i="14"/>
  <c r="M239" i="14"/>
  <c r="M9" i="10"/>
  <c r="Q30" i="7"/>
  <c r="F13" i="8"/>
  <c r="F9" i="10"/>
  <c r="F244" i="14"/>
  <c r="M13" i="14"/>
  <c r="M14" i="14"/>
  <c r="F329" i="10"/>
  <c r="E24" i="11"/>
  <c r="F475" i="10"/>
  <c r="F260" i="10"/>
  <c r="E35" i="11"/>
  <c r="N16" i="14"/>
  <c r="F202" i="10"/>
  <c r="M35" i="10"/>
  <c r="F20" i="10"/>
  <c r="E35" i="8"/>
  <c r="Q23" i="4"/>
  <c r="Q9" i="11"/>
  <c r="F25" i="14"/>
  <c r="F35" i="14"/>
  <c r="F221" i="14"/>
  <c r="M24" i="14"/>
  <c r="F120" i="14"/>
  <c r="E6" i="11"/>
  <c r="F123" i="14"/>
  <c r="F399" i="10"/>
  <c r="F265" i="10"/>
  <c r="N222" i="14"/>
  <c r="F390" i="10"/>
  <c r="N226" i="14"/>
  <c r="N242" i="14"/>
  <c r="I11" i="7"/>
  <c r="F245" i="14"/>
  <c r="M138" i="14"/>
  <c r="F237" i="14"/>
  <c r="U8" i="7"/>
  <c r="R22" i="7"/>
  <c r="M238" i="14"/>
  <c r="N26" i="8"/>
  <c r="E113" i="10"/>
  <c r="E30" i="13"/>
  <c r="F131" i="14"/>
  <c r="F252" i="10"/>
  <c r="I23" i="7"/>
  <c r="Q25" i="11"/>
  <c r="M221" i="14"/>
  <c r="N17" i="14"/>
  <c r="M13" i="7"/>
  <c r="T23" i="4"/>
  <c r="E32" i="7"/>
  <c r="J26" i="8"/>
  <c r="F28" i="7"/>
  <c r="E131" i="10"/>
  <c r="Q8" i="7"/>
  <c r="M128" i="14"/>
  <c r="F30" i="14"/>
  <c r="I8" i="11"/>
  <c r="Q8" i="11"/>
  <c r="U23" i="7"/>
  <c r="N9" i="14"/>
  <c r="F243" i="14"/>
  <c r="J30" i="7"/>
  <c r="M35" i="8"/>
  <c r="F32" i="10"/>
  <c r="N14" i="7"/>
  <c r="F29" i="10"/>
  <c r="I26" i="7"/>
  <c r="F30" i="7"/>
  <c r="F523" i="10"/>
  <c r="M125" i="10"/>
  <c r="Q12" i="11"/>
  <c r="E10" i="14"/>
  <c r="F529" i="10"/>
  <c r="N36" i="14"/>
  <c r="N239" i="14"/>
  <c r="M130" i="14"/>
  <c r="F34" i="10"/>
  <c r="N33" i="14"/>
  <c r="F250" i="10"/>
  <c r="E114" i="14"/>
  <c r="N26" i="10"/>
  <c r="AC129" i="10"/>
  <c r="M20" i="14"/>
  <c r="M115" i="14"/>
  <c r="M113" i="14"/>
  <c r="M31" i="14"/>
  <c r="M119" i="14"/>
  <c r="N140" i="14"/>
  <c r="F200" i="10"/>
  <c r="F129" i="14"/>
  <c r="N231" i="14"/>
  <c r="F140" i="14"/>
  <c r="F36" i="14"/>
  <c r="AC114" i="10"/>
  <c r="F520" i="10"/>
  <c r="F17" i="14"/>
  <c r="E114" i="10"/>
  <c r="M33" i="10"/>
  <c r="F115" i="14"/>
  <c r="N235" i="14"/>
  <c r="F112" i="14"/>
  <c r="M140" i="14"/>
  <c r="N32" i="10"/>
  <c r="M19" i="10"/>
  <c r="F11" i="10"/>
  <c r="M19" i="14"/>
  <c r="N123" i="14"/>
  <c r="F254" i="10"/>
  <c r="F134" i="14"/>
  <c r="F35" i="10"/>
  <c r="N35" i="10"/>
  <c r="AC126" i="10"/>
  <c r="F534" i="10"/>
  <c r="E16" i="8"/>
  <c r="M114" i="14"/>
  <c r="T16" i="4"/>
  <c r="M12" i="14"/>
  <c r="F522" i="10"/>
  <c r="I17" i="7"/>
  <c r="F11" i="14"/>
  <c r="F468" i="10"/>
  <c r="E18" i="8"/>
  <c r="E116" i="10"/>
  <c r="F528" i="10"/>
  <c r="M121" i="14"/>
  <c r="M226" i="14"/>
  <c r="Q15" i="7"/>
  <c r="Q12" i="7"/>
  <c r="F533" i="10"/>
  <c r="F261" i="10"/>
  <c r="Q19" i="7"/>
  <c r="F139" i="14"/>
  <c r="M34" i="13"/>
  <c r="N238" i="14"/>
  <c r="Q15" i="11"/>
  <c r="F19" i="14"/>
  <c r="M17" i="14"/>
  <c r="N218" i="14"/>
  <c r="F21" i="7"/>
  <c r="Q11" i="7"/>
  <c r="F133" i="14"/>
  <c r="F216" i="14"/>
  <c r="F224" i="14"/>
  <c r="E30" i="8"/>
  <c r="E11" i="7"/>
  <c r="M16" i="10"/>
  <c r="V36" i="7"/>
  <c r="I30" i="7"/>
  <c r="N25" i="14"/>
  <c r="M220" i="14"/>
  <c r="N37" i="7"/>
  <c r="F18" i="7"/>
  <c r="F124" i="14"/>
  <c r="N28" i="10"/>
  <c r="E8" i="4"/>
  <c r="F259" i="10"/>
  <c r="M112" i="10"/>
  <c r="F10" i="14"/>
  <c r="F27" i="14"/>
  <c r="M33" i="11"/>
  <c r="F248" i="11"/>
  <c r="F594" i="11"/>
  <c r="F435" i="11"/>
  <c r="E24" i="10"/>
  <c r="F456" i="11"/>
  <c r="E25" i="10"/>
  <c r="I26" i="8"/>
  <c r="U118" i="10"/>
  <c r="F165" i="11"/>
  <c r="AC24" i="11"/>
  <c r="U128" i="10"/>
  <c r="E127" i="14"/>
  <c r="AC19" i="11"/>
  <c r="F572" i="11"/>
  <c r="F226" i="11"/>
  <c r="I12" i="8"/>
  <c r="AC9" i="11"/>
  <c r="F301" i="11"/>
  <c r="Z35" i="4"/>
  <c r="N8" i="8"/>
  <c r="F501" i="11"/>
  <c r="F570" i="11"/>
  <c r="M139" i="10"/>
  <c r="F12" i="13"/>
  <c r="E12" i="10"/>
  <c r="N19" i="8"/>
  <c r="F16" i="8"/>
  <c r="N10" i="8"/>
  <c r="AC17" i="11"/>
  <c r="E32" i="14"/>
  <c r="AG11" i="11"/>
  <c r="F364" i="11"/>
  <c r="U139" i="10"/>
  <c r="E11" i="14"/>
  <c r="E28" i="11"/>
  <c r="F322" i="10"/>
  <c r="E27" i="10"/>
  <c r="AC30" i="11"/>
  <c r="I16" i="7"/>
  <c r="M14" i="11"/>
  <c r="U122" i="10"/>
  <c r="J23" i="8"/>
  <c r="E8" i="11"/>
  <c r="AG35" i="11"/>
  <c r="F182" i="11"/>
  <c r="E12" i="4"/>
  <c r="AC141" i="10"/>
  <c r="F201" i="10"/>
  <c r="F472" i="10"/>
  <c r="I33" i="8"/>
  <c r="E13" i="8"/>
  <c r="U133" i="10"/>
  <c r="F455" i="10"/>
  <c r="F384" i="11"/>
  <c r="M8" i="10"/>
  <c r="E16" i="4"/>
  <c r="F23" i="7"/>
  <c r="I31" i="8"/>
  <c r="M20" i="11"/>
  <c r="E9" i="4"/>
  <c r="U35" i="7"/>
  <c r="I35" i="11"/>
  <c r="H33" i="4"/>
  <c r="AC10" i="11"/>
  <c r="AG22" i="11"/>
  <c r="Q26" i="4"/>
  <c r="AG7" i="11"/>
  <c r="M34" i="10"/>
  <c r="F535" i="10"/>
  <c r="I34" i="7"/>
  <c r="M9" i="14"/>
  <c r="T17" i="4"/>
  <c r="Q26" i="11"/>
  <c r="F342" i="10"/>
  <c r="V30" i="7"/>
  <c r="Q14" i="7"/>
  <c r="E31" i="8"/>
  <c r="F268" i="10"/>
  <c r="F334" i="10"/>
  <c r="N120" i="14"/>
  <c r="AC18" i="11"/>
  <c r="M32" i="10"/>
  <c r="R10" i="7"/>
  <c r="AC6" i="11"/>
  <c r="F442" i="11"/>
  <c r="F582" i="11"/>
  <c r="U25" i="7"/>
  <c r="F409" i="10"/>
  <c r="N35" i="8"/>
  <c r="K33" i="4"/>
  <c r="E19" i="11"/>
  <c r="E32" i="10"/>
  <c r="M132" i="10"/>
  <c r="M230" i="14"/>
  <c r="Q32" i="4"/>
  <c r="F19" i="7"/>
  <c r="I112" i="10"/>
  <c r="F543" i="10"/>
  <c r="F227" i="14"/>
  <c r="R27" i="7"/>
  <c r="I28" i="7"/>
  <c r="M123" i="14"/>
  <c r="M118" i="10"/>
  <c r="J33" i="7"/>
  <c r="E18" i="10"/>
  <c r="E13" i="11"/>
  <c r="Q35" i="7"/>
  <c r="V33" i="7"/>
  <c r="M126" i="10"/>
  <c r="F192" i="10"/>
  <c r="N22" i="4"/>
  <c r="M27" i="10"/>
  <c r="F457" i="10"/>
  <c r="F28" i="14"/>
  <c r="J28" i="8"/>
  <c r="J26" i="7"/>
  <c r="F22" i="8"/>
  <c r="I22" i="7"/>
  <c r="E31" i="10"/>
  <c r="E9" i="7"/>
  <c r="E30" i="7"/>
  <c r="Z25" i="4"/>
  <c r="Q35" i="11"/>
  <c r="F393" i="10"/>
  <c r="F454" i="10"/>
  <c r="I14" i="8"/>
  <c r="N11" i="8"/>
  <c r="I28" i="8"/>
  <c r="F180" i="11"/>
  <c r="E8" i="10"/>
  <c r="F166" i="11"/>
  <c r="AG15" i="11"/>
  <c r="U125" i="10"/>
  <c r="AG32" i="11"/>
  <c r="AG13" i="11"/>
  <c r="U140" i="10"/>
  <c r="Y135" i="10"/>
  <c r="F452" i="11"/>
  <c r="U135" i="10"/>
  <c r="AG8" i="11"/>
  <c r="F577" i="11"/>
  <c r="E15" i="11"/>
  <c r="AC7" i="11"/>
  <c r="F227" i="11"/>
  <c r="F454" i="11"/>
  <c r="I15" i="7"/>
  <c r="M13" i="8"/>
  <c r="F506" i="11"/>
  <c r="F160" i="11"/>
  <c r="F180" i="10"/>
  <c r="F23" i="8"/>
  <c r="E17" i="8"/>
  <c r="F387" i="11"/>
  <c r="U117" i="10"/>
  <c r="E30" i="4"/>
  <c r="F461" i="10"/>
  <c r="F274" i="10"/>
  <c r="E242" i="14"/>
  <c r="F549" i="10"/>
  <c r="E26" i="11"/>
  <c r="F403" i="10"/>
  <c r="I28" i="11"/>
  <c r="E18" i="4"/>
  <c r="F524" i="10"/>
  <c r="M36" i="8"/>
  <c r="F524" i="11"/>
  <c r="T35" i="4"/>
  <c r="U127" i="10"/>
  <c r="E35" i="7"/>
  <c r="R11" i="7"/>
  <c r="I9" i="8"/>
  <c r="N36" i="10"/>
  <c r="AC113" i="10"/>
  <c r="F521" i="10"/>
  <c r="I22" i="11"/>
  <c r="F154" i="11"/>
  <c r="T26" i="4"/>
  <c r="I34" i="8"/>
  <c r="R24" i="7"/>
  <c r="Q18" i="7"/>
  <c r="U130" i="10"/>
  <c r="F11" i="7"/>
  <c r="I10" i="8"/>
  <c r="M116" i="10"/>
  <c r="I32" i="11"/>
  <c r="N10" i="10"/>
  <c r="J31" i="7"/>
  <c r="N30" i="10"/>
  <c r="E25" i="13"/>
  <c r="AG18" i="11"/>
  <c r="F303" i="11"/>
  <c r="E25" i="4"/>
  <c r="F12" i="8"/>
  <c r="U36" i="7"/>
  <c r="F17" i="10"/>
  <c r="M25" i="10"/>
  <c r="Q16" i="7"/>
  <c r="J21" i="7"/>
  <c r="AC14" i="11"/>
  <c r="E22" i="10"/>
  <c r="F305" i="11"/>
  <c r="E26" i="4"/>
  <c r="I13" i="8"/>
  <c r="F295" i="11"/>
  <c r="F341" i="10"/>
  <c r="E26" i="7"/>
  <c r="M245" i="14"/>
  <c r="Q20" i="7"/>
  <c r="F240" i="14"/>
  <c r="M9" i="11"/>
  <c r="N220" i="14"/>
  <c r="H12" i="4"/>
  <c r="E15" i="10"/>
  <c r="E14" i="4"/>
  <c r="F128" i="14"/>
  <c r="AC22" i="11"/>
  <c r="M244" i="14"/>
  <c r="N19" i="14"/>
  <c r="U137" i="10"/>
  <c r="I17" i="8"/>
  <c r="E24" i="4"/>
  <c r="N22" i="14"/>
  <c r="E17" i="7"/>
  <c r="M129" i="14"/>
  <c r="I20" i="7"/>
  <c r="I14" i="7"/>
  <c r="Q33" i="7"/>
  <c r="F326" i="10"/>
  <c r="F225" i="14"/>
  <c r="I29" i="8"/>
  <c r="N21" i="10"/>
  <c r="M123" i="10"/>
  <c r="E17" i="4"/>
  <c r="F23" i="10"/>
  <c r="F8" i="10"/>
  <c r="E10" i="11"/>
  <c r="N241" i="14"/>
  <c r="AC123" i="10"/>
  <c r="F462" i="10"/>
  <c r="U22" i="7"/>
  <c r="E27" i="4"/>
  <c r="F23" i="14"/>
  <c r="N12" i="8"/>
  <c r="F336" i="10"/>
  <c r="E29" i="10"/>
  <c r="E21" i="11"/>
  <c r="F231" i="11"/>
  <c r="E230" i="14"/>
  <c r="U121" i="10"/>
  <c r="Z34" i="4"/>
  <c r="E36" i="10"/>
  <c r="F580" i="11"/>
  <c r="E17" i="10"/>
  <c r="E9" i="8"/>
  <c r="I8" i="8"/>
  <c r="E7" i="10"/>
  <c r="F576" i="11"/>
  <c r="U112" i="10"/>
  <c r="N16" i="8"/>
  <c r="F434" i="11"/>
  <c r="M124" i="10"/>
  <c r="E26" i="10"/>
  <c r="N14" i="13"/>
  <c r="E35" i="14"/>
  <c r="Z27" i="4"/>
  <c r="I13" i="7"/>
  <c r="M130" i="10"/>
  <c r="F225" i="11"/>
  <c r="F294" i="11"/>
  <c r="N13" i="8"/>
  <c r="F314" i="10"/>
  <c r="E23" i="8"/>
  <c r="I37" i="7"/>
  <c r="F190" i="10"/>
  <c r="F530" i="10"/>
  <c r="F477" i="10"/>
  <c r="F546" i="10"/>
  <c r="F327" i="10"/>
  <c r="I20" i="8"/>
  <c r="AC35" i="11"/>
  <c r="F318" i="10"/>
  <c r="I15" i="11"/>
  <c r="F316" i="11"/>
  <c r="N18" i="7"/>
  <c r="I27" i="8"/>
  <c r="M121" i="10"/>
  <c r="J32" i="7"/>
  <c r="E34" i="7"/>
  <c r="M29" i="10"/>
  <c r="E14" i="8"/>
  <c r="F307" i="11"/>
  <c r="F292" i="11"/>
  <c r="Q24" i="7"/>
  <c r="Q25" i="7"/>
  <c r="R18" i="7"/>
  <c r="E29" i="4"/>
  <c r="F10" i="7"/>
  <c r="E29" i="7"/>
  <c r="N28" i="14"/>
  <c r="M10" i="10"/>
  <c r="I36" i="7"/>
  <c r="I31" i="7"/>
  <c r="M23" i="14"/>
  <c r="F548" i="10"/>
  <c r="N233" i="14"/>
  <c r="E31" i="4"/>
  <c r="I9" i="11"/>
  <c r="E11" i="8"/>
  <c r="E12" i="8"/>
  <c r="F233" i="14"/>
  <c r="M117" i="10"/>
  <c r="I21" i="7"/>
  <c r="N28" i="7"/>
  <c r="F22" i="10"/>
  <c r="H16" i="4"/>
  <c r="F513" i="11"/>
  <c r="M216" i="14"/>
  <c r="J25" i="8"/>
  <c r="F236" i="14"/>
  <c r="N112" i="14"/>
  <c r="N21" i="8"/>
  <c r="E33" i="10"/>
  <c r="Q12" i="4"/>
  <c r="E132" i="14"/>
  <c r="R20" i="7"/>
  <c r="M122" i="10"/>
  <c r="N219" i="14"/>
  <c r="N118" i="14"/>
  <c r="H29" i="4"/>
  <c r="F7" i="10"/>
  <c r="V16" i="7"/>
  <c r="AC135" i="10"/>
  <c r="F135" i="14"/>
  <c r="N15" i="7"/>
  <c r="F333" i="10"/>
  <c r="J8" i="7"/>
  <c r="N132" i="14"/>
  <c r="N129" i="14"/>
  <c r="J20" i="7"/>
  <c r="F532" i="10"/>
  <c r="F394" i="10"/>
  <c r="J30" i="8"/>
  <c r="AC33" i="11"/>
  <c r="E12" i="11"/>
  <c r="E27" i="11"/>
  <c r="I7" i="8"/>
  <c r="F266" i="10"/>
  <c r="Q33" i="11"/>
  <c r="E10" i="10"/>
  <c r="F581" i="11"/>
  <c r="F235" i="11"/>
  <c r="N18" i="10"/>
  <c r="V22" i="7"/>
  <c r="F226" i="14"/>
  <c r="M114" i="10"/>
  <c r="I11" i="11"/>
  <c r="F391" i="10"/>
  <c r="F291" i="11"/>
  <c r="F526" i="11"/>
  <c r="F441" i="11"/>
  <c r="M21" i="11"/>
  <c r="U132" i="10"/>
  <c r="F312" i="11"/>
  <c r="AC32" i="11"/>
  <c r="J9" i="8"/>
  <c r="F592" i="11"/>
  <c r="U126" i="10"/>
  <c r="J10" i="8"/>
  <c r="F308" i="11"/>
  <c r="F511" i="11"/>
  <c r="U138" i="10"/>
  <c r="Z22" i="4"/>
  <c r="F519" i="11"/>
  <c r="M27" i="8"/>
  <c r="E136" i="14"/>
  <c r="F8" i="13"/>
  <c r="I34" i="11"/>
  <c r="E7" i="11"/>
  <c r="E32" i="11"/>
  <c r="E22" i="11"/>
  <c r="AG24" i="11"/>
  <c r="F240" i="11"/>
  <c r="AG9" i="11"/>
  <c r="F571" i="11"/>
  <c r="U141" i="10"/>
  <c r="U124" i="10"/>
  <c r="Z11" i="4"/>
  <c r="U131" i="10"/>
  <c r="I21" i="8"/>
  <c r="E14" i="11"/>
  <c r="F579" i="11"/>
  <c r="E33" i="4"/>
  <c r="F528" i="11"/>
  <c r="F464" i="10"/>
  <c r="AC23" i="11"/>
  <c r="J20" i="8"/>
  <c r="E19" i="8"/>
  <c r="E15" i="8"/>
  <c r="F8" i="7"/>
  <c r="F29" i="13"/>
  <c r="Z28" i="4"/>
  <c r="AG29" i="11"/>
  <c r="M30" i="11"/>
  <c r="I32" i="7"/>
  <c r="Z29" i="4"/>
  <c r="E231" i="14"/>
  <c r="V15" i="7"/>
  <c r="N32" i="7"/>
  <c r="E34" i="4"/>
  <c r="F315" i="10"/>
  <c r="E17" i="13"/>
  <c r="N33" i="8"/>
  <c r="F22" i="7"/>
  <c r="I13" i="11"/>
  <c r="N137" i="14"/>
  <c r="H9" i="4"/>
  <c r="F410" i="10"/>
  <c r="M233" i="14"/>
  <c r="F11" i="8"/>
  <c r="E232" i="14"/>
  <c r="W31" i="4"/>
  <c r="E14" i="10"/>
  <c r="N23" i="7"/>
  <c r="N216" i="14"/>
  <c r="F273" i="10"/>
  <c r="E19" i="10"/>
  <c r="F31" i="14"/>
  <c r="J35" i="8"/>
  <c r="F132" i="14"/>
  <c r="E18" i="11"/>
  <c r="N11" i="7"/>
  <c r="F499" i="11"/>
  <c r="F222" i="11"/>
  <c r="AC128" i="10"/>
  <c r="F467" i="10"/>
  <c r="H19" i="4"/>
  <c r="J11" i="8"/>
  <c r="F387" i="10"/>
  <c r="F185" i="10"/>
  <c r="F25" i="8"/>
  <c r="N122" i="14"/>
  <c r="F401" i="10"/>
  <c r="Q13" i="11"/>
  <c r="E18" i="7"/>
  <c r="M225" i="14"/>
  <c r="I8" i="7"/>
  <c r="M11" i="10"/>
  <c r="M132" i="14"/>
  <c r="K24" i="4"/>
  <c r="I9" i="7"/>
  <c r="V32" i="7"/>
  <c r="I30" i="8"/>
  <c r="F526" i="10"/>
  <c r="E117" i="14"/>
  <c r="E24" i="8"/>
  <c r="M134" i="14"/>
  <c r="F400" i="10"/>
  <c r="F538" i="10"/>
  <c r="F241" i="11"/>
  <c r="F172" i="11"/>
  <c r="E26" i="8"/>
  <c r="F33" i="14"/>
  <c r="F10" i="10"/>
  <c r="M133" i="14"/>
  <c r="I14" i="11"/>
  <c r="J19" i="7"/>
  <c r="F448" i="11"/>
  <c r="F323" i="10"/>
  <c r="Y17" i="11"/>
  <c r="Y37" i="11"/>
  <c r="C530" i="11"/>
  <c r="C851" i="11"/>
  <c r="J234" i="14"/>
  <c r="H234" i="14"/>
  <c r="H121" i="14"/>
  <c r="J121" i="14"/>
  <c r="J138" i="14"/>
  <c r="H138" i="14"/>
  <c r="H22" i="10"/>
  <c r="J22" i="10"/>
  <c r="D697" i="11"/>
  <c r="D661" i="11"/>
  <c r="J139" i="14"/>
  <c r="H139" i="14"/>
  <c r="H221" i="14"/>
  <c r="J221" i="14"/>
  <c r="D691" i="11"/>
  <c r="D655" i="11"/>
  <c r="H36" i="10"/>
  <c r="J36" i="10"/>
  <c r="J125" i="14"/>
  <c r="H125" i="14"/>
  <c r="D652" i="11"/>
  <c r="D688" i="11"/>
  <c r="H25" i="10"/>
  <c r="J25" i="10"/>
  <c r="J127" i="14"/>
  <c r="H127" i="14"/>
  <c r="J118" i="14"/>
  <c r="H118" i="14"/>
  <c r="L39" i="7"/>
  <c r="K170" i="7" s="1"/>
  <c r="N39" i="7"/>
  <c r="Y104" i="7" s="1"/>
  <c r="H22" i="14"/>
  <c r="J22" i="14"/>
  <c r="J24" i="13"/>
  <c r="H24" i="13"/>
  <c r="H29" i="14"/>
  <c r="J29" i="14"/>
  <c r="D667" i="11"/>
  <c r="D703" i="11"/>
  <c r="J30" i="14"/>
  <c r="H30" i="14"/>
  <c r="H124" i="14"/>
  <c r="J124" i="14"/>
  <c r="J114" i="14"/>
  <c r="H114" i="14"/>
  <c r="Z19" i="4"/>
  <c r="J107" i="4"/>
  <c r="E107" i="4" s="1"/>
  <c r="H26" i="10"/>
  <c r="J26" i="10"/>
  <c r="J222" i="14"/>
  <c r="H222" i="14"/>
  <c r="H17" i="10"/>
  <c r="J17" i="10"/>
  <c r="J34" i="13"/>
  <c r="H34" i="13"/>
  <c r="J27" i="13"/>
  <c r="H27" i="13"/>
  <c r="J15" i="14"/>
  <c r="H15" i="14"/>
  <c r="H218" i="14"/>
  <c r="J218" i="14"/>
  <c r="J140" i="14"/>
  <c r="H140" i="14"/>
  <c r="J7" i="13"/>
  <c r="G38" i="13"/>
  <c r="I24" i="13" s="1"/>
  <c r="H7" i="13"/>
  <c r="H7" i="14"/>
  <c r="G38" i="14"/>
  <c r="I114" i="14" s="1"/>
  <c r="J7" i="14"/>
  <c r="H18" i="13"/>
  <c r="J18" i="13"/>
  <c r="J23" i="14"/>
  <c r="H23" i="14"/>
  <c r="J16" i="13"/>
  <c r="H16" i="13"/>
  <c r="H216" i="14"/>
  <c r="G247" i="14"/>
  <c r="J216" i="14"/>
  <c r="D680" i="11"/>
  <c r="D644" i="11"/>
  <c r="H30" i="13"/>
  <c r="J30" i="13"/>
  <c r="H219" i="14"/>
  <c r="J219" i="14"/>
  <c r="I125" i="10"/>
  <c r="C279" i="10"/>
  <c r="H621" i="10"/>
  <c r="I143" i="10"/>
  <c r="J225" i="14"/>
  <c r="H225" i="14"/>
  <c r="D648" i="11"/>
  <c r="D684" i="11"/>
  <c r="H135" i="14"/>
  <c r="J135" i="14"/>
  <c r="H35" i="10"/>
  <c r="J35" i="10"/>
  <c r="D649" i="11"/>
  <c r="D685" i="11"/>
  <c r="D682" i="11"/>
  <c r="D646" i="11"/>
  <c r="H126" i="14"/>
  <c r="J126" i="14"/>
  <c r="I6" i="11"/>
  <c r="C707" i="11"/>
  <c r="C253" i="11"/>
  <c r="I37" i="11"/>
  <c r="J20" i="13"/>
  <c r="H20" i="13"/>
  <c r="H240" i="14"/>
  <c r="J240" i="14"/>
  <c r="D645" i="11"/>
  <c r="D681" i="11"/>
  <c r="D694" i="11"/>
  <c r="D658" i="11"/>
  <c r="D643" i="11"/>
  <c r="D679" i="11"/>
  <c r="J35" i="13"/>
  <c r="H35" i="13"/>
  <c r="D647" i="11"/>
  <c r="D683" i="11"/>
  <c r="H11" i="13"/>
  <c r="J11" i="13"/>
  <c r="H23" i="10"/>
  <c r="J23" i="10"/>
  <c r="H33" i="13"/>
  <c r="J33" i="13"/>
  <c r="H12" i="13"/>
  <c r="J12" i="13"/>
  <c r="H20" i="10"/>
  <c r="J20" i="10"/>
  <c r="L38" i="10"/>
  <c r="N38" i="10"/>
  <c r="H21" i="4"/>
  <c r="G39" i="4"/>
  <c r="C314" i="14"/>
  <c r="D247" i="14"/>
  <c r="D314" i="14" s="1"/>
  <c r="F247" i="14"/>
  <c r="J26" i="13"/>
  <c r="H26" i="13"/>
  <c r="H16" i="10"/>
  <c r="J16" i="10"/>
  <c r="AC16" i="11"/>
  <c r="C599" i="11"/>
  <c r="C887" i="11"/>
  <c r="AC37" i="11"/>
  <c r="L247" i="14"/>
  <c r="N247" i="14"/>
  <c r="H13" i="13"/>
  <c r="J13" i="13"/>
  <c r="H112" i="14"/>
  <c r="J112" i="14"/>
  <c r="G143" i="14"/>
  <c r="H32" i="14"/>
  <c r="J32" i="14"/>
  <c r="E34" i="10"/>
  <c r="C106" i="10"/>
  <c r="D38" i="10"/>
  <c r="D106" i="10" s="1"/>
  <c r="F38" i="10"/>
  <c r="H19" i="14"/>
  <c r="J19" i="14"/>
  <c r="H122" i="14"/>
  <c r="J122" i="14"/>
  <c r="H11" i="10"/>
  <c r="J11" i="10"/>
  <c r="H134" i="14"/>
  <c r="J134" i="14"/>
  <c r="H28" i="10"/>
  <c r="J28" i="10"/>
  <c r="E23" i="4"/>
  <c r="D39" i="4"/>
  <c r="J16" i="14"/>
  <c r="H16" i="14"/>
  <c r="N8" i="13"/>
  <c r="Y119" i="10"/>
  <c r="Y136" i="10"/>
  <c r="Y26" i="11"/>
  <c r="Y9" i="11"/>
  <c r="F34" i="13"/>
  <c r="Y20" i="11"/>
  <c r="N25" i="13"/>
  <c r="M15" i="13"/>
  <c r="M9" i="13"/>
  <c r="F33" i="13"/>
  <c r="E239" i="14"/>
  <c r="F14" i="13"/>
  <c r="Y120" i="10"/>
  <c r="N36" i="13"/>
  <c r="Y22" i="11"/>
  <c r="E226" i="14"/>
  <c r="E23" i="14"/>
  <c r="M28" i="13"/>
  <c r="M16" i="7"/>
  <c r="Y10" i="11"/>
  <c r="F508" i="11"/>
  <c r="F300" i="11"/>
  <c r="F228" i="11"/>
  <c r="M12" i="11"/>
  <c r="M31" i="8"/>
  <c r="Y12" i="11"/>
  <c r="M25" i="8"/>
  <c r="W18" i="4"/>
  <c r="E238" i="14"/>
  <c r="M14" i="13"/>
  <c r="E36" i="13"/>
  <c r="E27" i="13"/>
  <c r="M8" i="13"/>
  <c r="F504" i="11"/>
  <c r="F158" i="11"/>
  <c r="F22" i="13"/>
  <c r="F517" i="11"/>
  <c r="F446" i="11"/>
  <c r="F385" i="11"/>
  <c r="M27" i="7"/>
  <c r="Q135" i="10"/>
  <c r="F18" i="8"/>
  <c r="F575" i="11"/>
  <c r="W12" i="4"/>
  <c r="F17" i="8"/>
  <c r="T15" i="4"/>
  <c r="AG34" i="11"/>
  <c r="F250" i="11"/>
  <c r="E117" i="10"/>
  <c r="Y124" i="10"/>
  <c r="Y140" i="10"/>
  <c r="Z12" i="4"/>
  <c r="AG17" i="11"/>
  <c r="F370" i="11"/>
  <c r="W17" i="4"/>
  <c r="M28" i="11"/>
  <c r="E124" i="10"/>
  <c r="F457" i="11"/>
  <c r="Z31" i="4"/>
  <c r="F29" i="8"/>
  <c r="Q119" i="10"/>
  <c r="M15" i="11"/>
  <c r="F19" i="8"/>
  <c r="F30" i="13"/>
  <c r="W10" i="4"/>
  <c r="F178" i="11"/>
  <c r="F453" i="11"/>
  <c r="E21" i="13"/>
  <c r="M22" i="11"/>
  <c r="Q24" i="4"/>
  <c r="Q138" i="10"/>
  <c r="F245" i="11"/>
  <c r="W14" i="4"/>
  <c r="Y128" i="10"/>
  <c r="Y21" i="11"/>
  <c r="N23" i="8"/>
  <c r="Y31" i="11"/>
  <c r="M17" i="8"/>
  <c r="F515" i="11"/>
  <c r="F169" i="11"/>
  <c r="Y138" i="10"/>
  <c r="F28" i="13"/>
  <c r="Y141" i="10"/>
  <c r="M17" i="13"/>
  <c r="M25" i="13"/>
  <c r="AG23" i="11"/>
  <c r="M20" i="7"/>
  <c r="F234" i="11"/>
  <c r="Y16" i="11"/>
  <c r="F10" i="13"/>
  <c r="Q124" i="10"/>
  <c r="M21" i="13"/>
  <c r="M31" i="13"/>
  <c r="F236" i="11"/>
  <c r="F7" i="8"/>
  <c r="N9" i="13"/>
  <c r="E33" i="13"/>
  <c r="Y27" i="11"/>
  <c r="E31" i="14"/>
  <c r="T18" i="4"/>
  <c r="Q114" i="10"/>
  <c r="J8" i="8"/>
  <c r="T11" i="4"/>
  <c r="Y122" i="10"/>
  <c r="F153" i="11"/>
  <c r="E118" i="14"/>
  <c r="J12" i="8"/>
  <c r="E24" i="14"/>
  <c r="M29" i="7"/>
  <c r="M34" i="11"/>
  <c r="F244" i="11"/>
  <c r="F521" i="11"/>
  <c r="E14" i="13"/>
  <c r="J17" i="8"/>
  <c r="E34" i="14"/>
  <c r="E119" i="14"/>
  <c r="M19" i="7"/>
  <c r="E115" i="10"/>
  <c r="Q139" i="10"/>
  <c r="M24" i="13"/>
  <c r="E26" i="14"/>
  <c r="J7" i="8"/>
  <c r="Z24" i="4"/>
  <c r="F16" i="13"/>
  <c r="F587" i="11"/>
  <c r="Z30" i="4"/>
  <c r="F512" i="11"/>
  <c r="F361" i="11"/>
  <c r="E116" i="14"/>
  <c r="F242" i="11"/>
  <c r="M25" i="7"/>
  <c r="Y35" i="11"/>
  <c r="E15" i="14"/>
  <c r="M11" i="8"/>
  <c r="Y25" i="11"/>
  <c r="M16" i="8"/>
  <c r="Q21" i="4"/>
  <c r="F297" i="11"/>
  <c r="I126" i="10"/>
  <c r="E8" i="13"/>
  <c r="N30" i="4"/>
  <c r="N31" i="8"/>
  <c r="K31" i="4"/>
  <c r="M16" i="11"/>
  <c r="F36" i="13"/>
  <c r="E32" i="13"/>
  <c r="M10" i="8"/>
  <c r="E140" i="14"/>
  <c r="F27" i="13"/>
  <c r="Z14" i="4"/>
  <c r="T30" i="4"/>
  <c r="I19" i="11"/>
  <c r="E22" i="13"/>
  <c r="Z8" i="4"/>
  <c r="N36" i="4"/>
  <c r="F309" i="11"/>
  <c r="F525" i="11"/>
  <c r="F317" i="11"/>
  <c r="Q19" i="4"/>
  <c r="T10" i="4"/>
  <c r="F298" i="11"/>
  <c r="AG27" i="11"/>
  <c r="W29" i="4"/>
  <c r="F319" i="11"/>
  <c r="N17" i="4"/>
  <c r="Y7" i="11"/>
  <c r="K10" i="4"/>
  <c r="E237" i="14"/>
  <c r="J19" i="8"/>
  <c r="F258" i="10"/>
  <c r="AC125" i="10"/>
  <c r="E127" i="10"/>
  <c r="E125" i="10"/>
  <c r="N34" i="13"/>
  <c r="F411" i="10"/>
  <c r="AC119" i="10"/>
  <c r="F255" i="10"/>
  <c r="F335" i="10"/>
  <c r="E229" i="14"/>
  <c r="AC116" i="10"/>
  <c r="F184" i="10"/>
  <c r="F247" i="11"/>
  <c r="Z32" i="4"/>
  <c r="E137" i="10"/>
  <c r="F21" i="13"/>
  <c r="M18" i="7"/>
  <c r="F522" i="11"/>
  <c r="F591" i="11"/>
  <c r="K36" i="4"/>
  <c r="F32" i="7"/>
  <c r="I24" i="11"/>
  <c r="E21" i="7"/>
  <c r="E113" i="14"/>
  <c r="F35" i="7"/>
  <c r="E244" i="14"/>
  <c r="E132" i="10"/>
  <c r="N29" i="10"/>
  <c r="M23" i="8"/>
  <c r="K23" i="4"/>
  <c r="N17" i="8"/>
  <c r="F237" i="11"/>
  <c r="F14" i="8"/>
  <c r="M17" i="11"/>
  <c r="M36" i="10"/>
  <c r="F181" i="10"/>
  <c r="F17" i="13"/>
  <c r="F584" i="11"/>
  <c r="F375" i="11"/>
  <c r="F177" i="11"/>
  <c r="F523" i="11"/>
  <c r="H26" i="4"/>
  <c r="J34" i="8"/>
  <c r="E224" i="14"/>
  <c r="R25" i="7"/>
  <c r="F30" i="8"/>
  <c r="E34" i="11"/>
  <c r="N34" i="4"/>
  <c r="M125" i="14"/>
  <c r="F36" i="10"/>
  <c r="N17" i="13"/>
  <c r="M18" i="13"/>
  <c r="F195" i="10"/>
  <c r="F466" i="10"/>
  <c r="F32" i="8"/>
  <c r="M28" i="14"/>
  <c r="T24" i="4"/>
  <c r="J36" i="7"/>
  <c r="T21" i="4"/>
  <c r="F516" i="11"/>
  <c r="N23" i="14"/>
  <c r="Y137" i="10"/>
  <c r="E13" i="13"/>
  <c r="F479" i="10"/>
  <c r="N20" i="7"/>
  <c r="Q120" i="10"/>
  <c r="F440" i="11"/>
  <c r="Q11" i="4"/>
  <c r="F31" i="8"/>
  <c r="F471" i="10"/>
  <c r="F402" i="10"/>
  <c r="K17" i="4"/>
  <c r="E233" i="14"/>
  <c r="N25" i="10"/>
  <c r="E10" i="13"/>
  <c r="Q16" i="11"/>
  <c r="F235" i="14"/>
  <c r="Q27" i="11"/>
  <c r="N21" i="13"/>
  <c r="N31" i="13"/>
  <c r="H35" i="4"/>
  <c r="E223" i="14"/>
  <c r="M23" i="7"/>
  <c r="F127" i="14"/>
  <c r="AG20" i="11"/>
  <c r="E7" i="8"/>
  <c r="M25" i="14"/>
  <c r="N127" i="14"/>
  <c r="R23" i="7"/>
  <c r="J13" i="8"/>
  <c r="F503" i="11"/>
  <c r="E138" i="14"/>
  <c r="M21" i="8"/>
  <c r="F476" i="10"/>
  <c r="F33" i="10"/>
  <c r="N30" i="7"/>
  <c r="AC139" i="10"/>
  <c r="F26" i="7"/>
  <c r="Q128" i="10"/>
  <c r="E18" i="14"/>
  <c r="I25" i="11"/>
  <c r="E15" i="13"/>
  <c r="N32" i="4"/>
  <c r="E126" i="10"/>
  <c r="M30" i="13"/>
  <c r="N21" i="7"/>
  <c r="F428" i="11"/>
  <c r="F359" i="11"/>
  <c r="F330" i="10"/>
  <c r="F118" i="14"/>
  <c r="M219" i="14"/>
  <c r="M118" i="14"/>
  <c r="J24" i="7"/>
  <c r="F406" i="10"/>
  <c r="F24" i="14"/>
  <c r="U16" i="7"/>
  <c r="F203" i="10"/>
  <c r="Y28" i="11"/>
  <c r="F313" i="11"/>
  <c r="I120" i="10"/>
  <c r="E227" i="14"/>
  <c r="F525" i="10"/>
  <c r="F319" i="10"/>
  <c r="Z13" i="4"/>
  <c r="F34" i="14"/>
  <c r="M8" i="7"/>
  <c r="F199" i="10"/>
  <c r="M22" i="14"/>
  <c r="N225" i="14"/>
  <c r="N35" i="4"/>
  <c r="F28" i="10"/>
  <c r="Q141" i="10"/>
  <c r="N19" i="7"/>
  <c r="F299" i="11"/>
  <c r="R17" i="7"/>
  <c r="F232" i="11"/>
  <c r="J14" i="7"/>
  <c r="AC34" i="11"/>
  <c r="J9" i="7"/>
  <c r="Z15" i="4"/>
  <c r="F186" i="10"/>
  <c r="F26" i="14"/>
  <c r="F117" i="14"/>
  <c r="E28" i="14"/>
  <c r="M29" i="14"/>
  <c r="E16" i="13"/>
  <c r="F318" i="11"/>
  <c r="E134" i="14"/>
  <c r="F198" i="10"/>
  <c r="F310" i="11"/>
  <c r="Y18" i="11"/>
  <c r="E33" i="14"/>
  <c r="M8" i="8"/>
  <c r="N30" i="14"/>
  <c r="N135" i="14"/>
  <c r="F183" i="10"/>
  <c r="E241" i="14"/>
  <c r="U17" i="7"/>
  <c r="F116" i="14"/>
  <c r="J14" i="8"/>
  <c r="M12" i="8"/>
  <c r="AG26" i="11"/>
  <c r="N25" i="7"/>
  <c r="F15" i="14"/>
  <c r="F257" i="10"/>
  <c r="N124" i="14"/>
  <c r="E8" i="14"/>
  <c r="H239" i="14"/>
  <c r="J239" i="14"/>
  <c r="H26" i="14"/>
  <c r="J26" i="14"/>
  <c r="H8" i="10"/>
  <c r="J8" i="10"/>
  <c r="H119" i="14"/>
  <c r="J119" i="14"/>
  <c r="D656" i="11"/>
  <c r="D692" i="11"/>
  <c r="D700" i="11"/>
  <c r="D664" i="11"/>
  <c r="N28" i="13"/>
  <c r="N38" i="13"/>
  <c r="L38" i="13"/>
  <c r="M38" i="13"/>
  <c r="H13" i="14"/>
  <c r="J13" i="14"/>
  <c r="Y132" i="10"/>
  <c r="Y143" i="10"/>
  <c r="C551" i="10"/>
  <c r="AB621" i="10"/>
  <c r="H32" i="13"/>
  <c r="J32" i="13"/>
  <c r="H23" i="13"/>
  <c r="J23" i="13"/>
  <c r="H230" i="14"/>
  <c r="J230" i="14"/>
  <c r="H123" i="14"/>
  <c r="J123" i="14"/>
  <c r="J231" i="14"/>
  <c r="H231" i="14"/>
  <c r="H131" i="14"/>
  <c r="J131" i="14"/>
  <c r="J224" i="14"/>
  <c r="H224" i="14"/>
  <c r="T14" i="4"/>
  <c r="S39" i="4"/>
  <c r="M26" i="11"/>
  <c r="C743" i="11"/>
  <c r="M37" i="11"/>
  <c r="C322" i="11"/>
  <c r="H12" i="10"/>
  <c r="J12" i="10"/>
  <c r="J29" i="13"/>
  <c r="H29" i="13"/>
  <c r="J236" i="14"/>
  <c r="H236" i="14"/>
  <c r="H30" i="10"/>
  <c r="J30" i="10"/>
  <c r="W36" i="4"/>
  <c r="V39" i="4"/>
  <c r="J8" i="14"/>
  <c r="H8" i="14"/>
  <c r="J116" i="14"/>
  <c r="H116" i="14"/>
  <c r="Q116" i="10"/>
  <c r="C413" i="10"/>
  <c r="Q143" i="10"/>
  <c r="R621" i="10"/>
  <c r="J33" i="14"/>
  <c r="H33" i="14"/>
  <c r="H13" i="10"/>
  <c r="J13" i="10"/>
  <c r="D704" i="11"/>
  <c r="D668" i="11"/>
  <c r="H24" i="10"/>
  <c r="J24" i="10"/>
  <c r="H33" i="10"/>
  <c r="J33" i="10"/>
  <c r="H238" i="14"/>
  <c r="J238" i="14"/>
  <c r="D665" i="11"/>
  <c r="D701" i="11"/>
  <c r="J113" i="14"/>
  <c r="H113" i="14"/>
  <c r="J235" i="14"/>
  <c r="H235" i="14"/>
  <c r="C210" i="14"/>
  <c r="F143" i="14"/>
  <c r="D143" i="14"/>
  <c r="D210" i="14" s="1"/>
  <c r="H128" i="14"/>
  <c r="J128" i="14"/>
  <c r="J27" i="14"/>
  <c r="H27" i="14"/>
  <c r="H19" i="13"/>
  <c r="J19" i="13"/>
  <c r="K16" i="4"/>
  <c r="J39" i="4"/>
  <c r="J18" i="14"/>
  <c r="H18" i="14"/>
  <c r="H27" i="10"/>
  <c r="J27" i="10"/>
  <c r="H227" i="14"/>
  <c r="J227" i="14"/>
  <c r="H141" i="14"/>
  <c r="J141" i="14"/>
  <c r="I19" i="8"/>
  <c r="J38" i="8"/>
  <c r="H38" i="8"/>
  <c r="I105" i="8" s="1"/>
  <c r="H105" i="8"/>
  <c r="H36" i="14"/>
  <c r="J36" i="14"/>
  <c r="H130" i="14"/>
  <c r="J130" i="14"/>
  <c r="H9" i="10"/>
  <c r="J9" i="10"/>
  <c r="J8" i="13"/>
  <c r="H8" i="13"/>
  <c r="H10" i="14"/>
  <c r="J10" i="14"/>
  <c r="H136" i="14"/>
  <c r="J136" i="14"/>
  <c r="D666" i="11"/>
  <c r="D702" i="11"/>
  <c r="E16" i="11"/>
  <c r="C184" i="11"/>
  <c r="D184" i="11" s="1"/>
  <c r="C671" i="11"/>
  <c r="E37" i="11"/>
  <c r="AD112" i="10"/>
  <c r="V140" i="10"/>
  <c r="D479" i="10" s="1"/>
  <c r="R113" i="10"/>
  <c r="D383" i="10" s="1"/>
  <c r="R132" i="10"/>
  <c r="D402" i="10" s="1"/>
  <c r="Z116" i="10"/>
  <c r="D524" i="10" s="1"/>
  <c r="V117" i="10"/>
  <c r="D456" i="10" s="1"/>
  <c r="Z132" i="10"/>
  <c r="D540" i="10" s="1"/>
  <c r="AD135" i="10"/>
  <c r="AD116" i="10"/>
  <c r="AD126" i="10"/>
  <c r="F130" i="10"/>
  <c r="D198" i="10" s="1"/>
  <c r="Z127" i="10"/>
  <c r="D535" i="10" s="1"/>
  <c r="J124" i="10"/>
  <c r="D260" i="10" s="1"/>
  <c r="R123" i="10"/>
  <c r="D393" i="10" s="1"/>
  <c r="AD141" i="10"/>
  <c r="Z124" i="10"/>
  <c r="D532" i="10" s="1"/>
  <c r="R143" i="10"/>
  <c r="D413" i="10" s="1"/>
  <c r="X143" i="10"/>
  <c r="AC621" i="10" s="1"/>
  <c r="N124" i="10"/>
  <c r="D326" i="10" s="1"/>
  <c r="R124" i="10"/>
  <c r="D394" i="10" s="1"/>
  <c r="F117" i="10"/>
  <c r="D185" i="10" s="1"/>
  <c r="E345" i="10"/>
  <c r="F141" i="10"/>
  <c r="D209" i="10" s="1"/>
  <c r="Z114" i="10"/>
  <c r="D522" i="10" s="1"/>
  <c r="Z117" i="10"/>
  <c r="D525" i="10" s="1"/>
  <c r="AD139" i="10"/>
  <c r="AD119" i="10"/>
  <c r="E413" i="10"/>
  <c r="F413" i="10" s="1"/>
  <c r="V120" i="10"/>
  <c r="D459" i="10" s="1"/>
  <c r="N132" i="10"/>
  <c r="D334" i="10" s="1"/>
  <c r="J133" i="10"/>
  <c r="D269" i="10" s="1"/>
  <c r="V119" i="10"/>
  <c r="D458" i="10" s="1"/>
  <c r="J116" i="10"/>
  <c r="D252" i="10" s="1"/>
  <c r="F118" i="10"/>
  <c r="D186" i="10" s="1"/>
  <c r="R141" i="10"/>
  <c r="D411" i="10" s="1"/>
  <c r="AC143" i="10"/>
  <c r="F138" i="10"/>
  <c r="D206" i="10" s="1"/>
  <c r="F116" i="10"/>
  <c r="D184" i="10" s="1"/>
  <c r="AD125" i="10"/>
  <c r="V130" i="10"/>
  <c r="D469" i="10" s="1"/>
  <c r="R138" i="10"/>
  <c r="D408" i="10" s="1"/>
  <c r="P143" i="10"/>
  <c r="S621" i="10" s="1"/>
  <c r="N122" i="10"/>
  <c r="D324" i="10" s="1"/>
  <c r="Z120" i="10"/>
  <c r="D528" i="10" s="1"/>
  <c r="Z137" i="10"/>
  <c r="D545" i="10" s="1"/>
  <c r="R117" i="10"/>
  <c r="D387" i="10" s="1"/>
  <c r="J125" i="10"/>
  <c r="D261" i="10" s="1"/>
  <c r="N127" i="10"/>
  <c r="D329" i="10" s="1"/>
  <c r="F139" i="10"/>
  <c r="D207" i="10" s="1"/>
  <c r="V116" i="10"/>
  <c r="D455" i="10" s="1"/>
  <c r="N119" i="10"/>
  <c r="D321" i="10" s="1"/>
  <c r="J143" i="10"/>
  <c r="D279" i="10" s="1"/>
  <c r="N136" i="10"/>
  <c r="D338" i="10" s="1"/>
  <c r="N137" i="10"/>
  <c r="D339" i="10" s="1"/>
  <c r="AD127" i="10"/>
  <c r="N117" i="10"/>
  <c r="D319" i="10" s="1"/>
  <c r="N113" i="10"/>
  <c r="D315" i="10" s="1"/>
  <c r="Z119" i="10"/>
  <c r="D527" i="10" s="1"/>
  <c r="AD124" i="10"/>
  <c r="J120" i="10"/>
  <c r="D256" i="10" s="1"/>
  <c r="Z129" i="10"/>
  <c r="D537" i="10" s="1"/>
  <c r="V133" i="10"/>
  <c r="D472" i="10" s="1"/>
  <c r="J132" i="10"/>
  <c r="D268" i="10" s="1"/>
  <c r="AD140" i="10"/>
  <c r="Z115" i="10"/>
  <c r="D523" i="10" s="1"/>
  <c r="R116" i="10"/>
  <c r="D386" i="10" s="1"/>
  <c r="F121" i="10"/>
  <c r="D189" i="10" s="1"/>
  <c r="F131" i="10"/>
  <c r="D199" i="10" s="1"/>
  <c r="F137" i="10"/>
  <c r="D205" i="10" s="1"/>
  <c r="V121" i="10"/>
  <c r="D460" i="10" s="1"/>
  <c r="N121" i="10"/>
  <c r="D323" i="10" s="1"/>
  <c r="F136" i="10"/>
  <c r="D204" i="10" s="1"/>
  <c r="T143" i="10"/>
  <c r="X621" i="10" s="1"/>
  <c r="V138" i="10"/>
  <c r="D477" i="10" s="1"/>
  <c r="V136" i="10"/>
  <c r="D475" i="10" s="1"/>
  <c r="Z118" i="10"/>
  <c r="D526" i="10" s="1"/>
  <c r="V115" i="10"/>
  <c r="D454" i="10" s="1"/>
  <c r="N115" i="10"/>
  <c r="D317" i="10" s="1"/>
  <c r="Z138" i="10"/>
  <c r="D546" i="10" s="1"/>
  <c r="AD128" i="10"/>
  <c r="J115" i="10"/>
  <c r="D251" i="10" s="1"/>
  <c r="V131" i="10"/>
  <c r="D470" i="10" s="1"/>
  <c r="R137" i="10"/>
  <c r="D407" i="10" s="1"/>
  <c r="J112" i="10"/>
  <c r="D248" i="10" s="1"/>
  <c r="R114" i="10"/>
  <c r="D384" i="10" s="1"/>
  <c r="V137" i="10"/>
  <c r="D476" i="10" s="1"/>
  <c r="Z128" i="10"/>
  <c r="D536" i="10" s="1"/>
  <c r="N118" i="10"/>
  <c r="D320" i="10" s="1"/>
  <c r="E211" i="10"/>
  <c r="Z133" i="10"/>
  <c r="D541" i="10" s="1"/>
  <c r="V125" i="10"/>
  <c r="D464" i="10" s="1"/>
  <c r="N116" i="10"/>
  <c r="D318" i="10" s="1"/>
  <c r="F122" i="10"/>
  <c r="D190" i="10" s="1"/>
  <c r="F129" i="10"/>
  <c r="D197" i="10" s="1"/>
  <c r="R131" i="10"/>
  <c r="D401" i="10" s="1"/>
  <c r="V118" i="10"/>
  <c r="D457" i="10" s="1"/>
  <c r="Z141" i="10"/>
  <c r="D549" i="10" s="1"/>
  <c r="Z112" i="10"/>
  <c r="D520" i="10" s="1"/>
  <c r="R122" i="10"/>
  <c r="D392" i="10" s="1"/>
  <c r="AD118" i="10"/>
  <c r="J129" i="10"/>
  <c r="D265" i="10" s="1"/>
  <c r="R118" i="10"/>
  <c r="D388" i="10" s="1"/>
  <c r="Z131" i="10"/>
  <c r="D539" i="10" s="1"/>
  <c r="Z130" i="10"/>
  <c r="D538" i="10" s="1"/>
  <c r="N143" i="10"/>
  <c r="D345" i="10" s="1"/>
  <c r="AD138" i="10"/>
  <c r="V143" i="10"/>
  <c r="D482" i="10" s="1"/>
  <c r="H143" i="10"/>
  <c r="I621" i="10" s="1"/>
  <c r="F140" i="10"/>
  <c r="D208" i="10" s="1"/>
  <c r="N114" i="10"/>
  <c r="D316" i="10" s="1"/>
  <c r="J118" i="10"/>
  <c r="D254" i="10" s="1"/>
  <c r="V134" i="10"/>
  <c r="D473" i="10" s="1"/>
  <c r="N141" i="10"/>
  <c r="D343" i="10" s="1"/>
  <c r="R128" i="10"/>
  <c r="D398" i="10" s="1"/>
  <c r="V122" i="10"/>
  <c r="D461" i="10" s="1"/>
  <c r="AD122" i="10"/>
  <c r="Z126" i="10"/>
  <c r="D534" i="10" s="1"/>
  <c r="N139" i="10"/>
  <c r="D341" i="10" s="1"/>
  <c r="L143" i="10"/>
  <c r="N621" i="10" s="1"/>
  <c r="R126" i="10"/>
  <c r="D396" i="10" s="1"/>
  <c r="J119" i="10"/>
  <c r="D255" i="10" s="1"/>
  <c r="V114" i="10"/>
  <c r="D453" i="10" s="1"/>
  <c r="R120" i="10"/>
  <c r="D390" i="10" s="1"/>
  <c r="N128" i="10"/>
  <c r="D330" i="10" s="1"/>
  <c r="J130" i="10"/>
  <c r="D266" i="10" s="1"/>
  <c r="AD134" i="10"/>
  <c r="E279" i="10"/>
  <c r="R140" i="10"/>
  <c r="D410" i="10" s="1"/>
  <c r="Z139" i="10"/>
  <c r="D547" i="10" s="1"/>
  <c r="AD113" i="10"/>
  <c r="F133" i="10"/>
  <c r="D201" i="10" s="1"/>
  <c r="AD143" i="10"/>
  <c r="V113" i="10"/>
  <c r="D452" i="10" s="1"/>
  <c r="V141" i="10"/>
  <c r="D480" i="10" s="1"/>
  <c r="F135" i="10"/>
  <c r="D203" i="10" s="1"/>
  <c r="F120" i="10"/>
  <c r="D188" i="10" s="1"/>
  <c r="AD129" i="10"/>
  <c r="R135" i="10"/>
  <c r="D405" i="10" s="1"/>
  <c r="R129" i="10"/>
  <c r="D399" i="10" s="1"/>
  <c r="V129" i="10"/>
  <c r="D468" i="10" s="1"/>
  <c r="R119" i="10"/>
  <c r="D389" i="10" s="1"/>
  <c r="V139" i="10"/>
  <c r="D478" i="10" s="1"/>
  <c r="D143" i="10"/>
  <c r="D621" i="10" s="1"/>
  <c r="V127" i="10"/>
  <c r="D466" i="10" s="1"/>
  <c r="J135" i="10"/>
  <c r="D271" i="10" s="1"/>
  <c r="N130" i="10"/>
  <c r="D332" i="10" s="1"/>
  <c r="Z134" i="10"/>
  <c r="D542" i="10" s="1"/>
  <c r="J114" i="10"/>
  <c r="D250" i="10" s="1"/>
  <c r="J131" i="10"/>
  <c r="D267" i="10" s="1"/>
  <c r="AD117" i="10"/>
  <c r="J128" i="10"/>
  <c r="D264" i="10" s="1"/>
  <c r="J113" i="10"/>
  <c r="D249" i="10" s="1"/>
  <c r="V126" i="10"/>
  <c r="D465" i="10" s="1"/>
  <c r="E551" i="10"/>
  <c r="F551" i="10" s="1"/>
  <c r="E482" i="10"/>
  <c r="F482" i="10" s="1"/>
  <c r="N133" i="10"/>
  <c r="D335" i="10" s="1"/>
  <c r="AD131" i="10"/>
  <c r="J126" i="10"/>
  <c r="D262" i="10" s="1"/>
  <c r="R133" i="10"/>
  <c r="D403" i="10" s="1"/>
  <c r="V128" i="10"/>
  <c r="D467" i="10" s="1"/>
  <c r="N134" i="10"/>
  <c r="D336" i="10" s="1"/>
  <c r="J127" i="10"/>
  <c r="D263" i="10" s="1"/>
  <c r="N140" i="10"/>
  <c r="D342" i="10" s="1"/>
  <c r="V124" i="10"/>
  <c r="D463" i="10" s="1"/>
  <c r="AB143" i="10"/>
  <c r="F124" i="10"/>
  <c r="D192" i="10" s="1"/>
  <c r="F126" i="10"/>
  <c r="D194" i="10" s="1"/>
  <c r="Z136" i="10"/>
  <c r="D544" i="10" s="1"/>
  <c r="F143" i="10"/>
  <c r="D211" i="10" s="1"/>
  <c r="N131" i="10"/>
  <c r="D333" i="10" s="1"/>
  <c r="R127" i="10"/>
  <c r="D397" i="10" s="1"/>
  <c r="F112" i="10"/>
  <c r="D180" i="10" s="1"/>
  <c r="F127" i="10"/>
  <c r="D195" i="10" s="1"/>
  <c r="J122" i="10"/>
  <c r="D258" i="10" s="1"/>
  <c r="J121" i="10"/>
  <c r="D257" i="10" s="1"/>
  <c r="R136" i="10"/>
  <c r="D406" i="10" s="1"/>
  <c r="AD130" i="10"/>
  <c r="F125" i="10"/>
  <c r="D193" i="10" s="1"/>
  <c r="N125" i="10"/>
  <c r="D327" i="10" s="1"/>
  <c r="N126" i="10"/>
  <c r="D328" i="10" s="1"/>
  <c r="R112" i="10"/>
  <c r="D382" i="10" s="1"/>
  <c r="AD115" i="10"/>
  <c r="R139" i="10"/>
  <c r="D409" i="10" s="1"/>
  <c r="AD114" i="10"/>
  <c r="F115" i="10"/>
  <c r="D183" i="10" s="1"/>
  <c r="R125" i="10"/>
  <c r="D395" i="10" s="1"/>
  <c r="J134" i="10"/>
  <c r="D270" i="10" s="1"/>
  <c r="N135" i="10"/>
  <c r="D337" i="10" s="1"/>
  <c r="AD121" i="10"/>
  <c r="F123" i="10"/>
  <c r="D191" i="10" s="1"/>
  <c r="AD137" i="10"/>
  <c r="Z122" i="10"/>
  <c r="D530" i="10" s="1"/>
  <c r="R134" i="10"/>
  <c r="D404" i="10" s="1"/>
  <c r="J137" i="10"/>
  <c r="D273" i="10" s="1"/>
  <c r="J141" i="10"/>
  <c r="D277" i="10" s="1"/>
  <c r="N138" i="10"/>
  <c r="D340" i="10" s="1"/>
  <c r="Z143" i="10"/>
  <c r="D551" i="10" s="1"/>
  <c r="N112" i="10"/>
  <c r="D314" i="10" s="1"/>
  <c r="F114" i="10"/>
  <c r="D182" i="10" s="1"/>
  <c r="V123" i="10"/>
  <c r="D462" i="10" s="1"/>
  <c r="Z121" i="10"/>
  <c r="D529" i="10" s="1"/>
  <c r="AD136" i="10"/>
  <c r="F113" i="10"/>
  <c r="D181" i="10" s="1"/>
  <c r="AD132" i="10"/>
  <c r="J117" i="10"/>
  <c r="D253" i="10" s="1"/>
  <c r="Z135" i="10"/>
  <c r="D543" i="10" s="1"/>
  <c r="N120" i="10"/>
  <c r="D322" i="10" s="1"/>
  <c r="R130" i="10"/>
  <c r="D400" i="10" s="1"/>
  <c r="Z123" i="10"/>
  <c r="D531" i="10" s="1"/>
  <c r="AD120" i="10"/>
  <c r="J139" i="10"/>
  <c r="D275" i="10" s="1"/>
  <c r="N129" i="10"/>
  <c r="D331" i="10" s="1"/>
  <c r="V112" i="10"/>
  <c r="D451" i="10" s="1"/>
  <c r="F134" i="10"/>
  <c r="D202" i="10" s="1"/>
  <c r="AD123" i="10"/>
  <c r="J140" i="10"/>
  <c r="D276" i="10" s="1"/>
  <c r="Z140" i="10"/>
  <c r="D548" i="10" s="1"/>
  <c r="Z125" i="10"/>
  <c r="D533" i="10" s="1"/>
  <c r="F128" i="10"/>
  <c r="D196" i="10" s="1"/>
  <c r="Z113" i="10"/>
  <c r="D521" i="10" s="1"/>
  <c r="J138" i="10"/>
  <c r="D274" i="10" s="1"/>
  <c r="V132" i="10"/>
  <c r="D471" i="10" s="1"/>
  <c r="F132" i="10"/>
  <c r="D200" i="10" s="1"/>
  <c r="J123" i="10"/>
  <c r="D259" i="10" s="1"/>
  <c r="V135" i="10"/>
  <c r="D474" i="10" s="1"/>
  <c r="F119" i="10"/>
  <c r="D187" i="10" s="1"/>
  <c r="R121" i="10"/>
  <c r="D391" i="10" s="1"/>
  <c r="R115" i="10"/>
  <c r="D385" i="10" s="1"/>
  <c r="J136" i="10"/>
  <c r="D272" i="10" s="1"/>
  <c r="AD133" i="10"/>
  <c r="N123" i="10"/>
  <c r="D325" i="10" s="1"/>
  <c r="D687" i="11"/>
  <c r="D651" i="11"/>
  <c r="H237" i="14"/>
  <c r="J237" i="14"/>
  <c r="J17" i="14"/>
  <c r="H17" i="14"/>
  <c r="E23" i="7"/>
  <c r="D39" i="7"/>
  <c r="C170" i="7" s="1"/>
  <c r="F39" i="7"/>
  <c r="W104" i="7" s="1"/>
  <c r="Q27" i="7"/>
  <c r="P39" i="7"/>
  <c r="O170" i="7" s="1"/>
  <c r="R39" i="7"/>
  <c r="Z104" i="7" s="1"/>
  <c r="H34" i="10"/>
  <c r="J34" i="10"/>
  <c r="H14" i="14"/>
  <c r="J14" i="14"/>
  <c r="J233" i="14"/>
  <c r="H233" i="14"/>
  <c r="H120" i="14"/>
  <c r="J120" i="14"/>
  <c r="J228" i="14"/>
  <c r="H228" i="14"/>
  <c r="E10" i="8"/>
  <c r="D38" i="8"/>
  <c r="D105" i="8" s="1"/>
  <c r="F38" i="8"/>
  <c r="J15" i="13"/>
  <c r="H15" i="13"/>
  <c r="H19" i="10"/>
  <c r="J19" i="10"/>
  <c r="D698" i="11"/>
  <c r="D662" i="11"/>
  <c r="H21" i="14"/>
  <c r="J21" i="14"/>
  <c r="I25" i="7"/>
  <c r="H39" i="7"/>
  <c r="G170" i="7" s="1"/>
  <c r="J39" i="7"/>
  <c r="X104" i="7" s="1"/>
  <c r="H132" i="14"/>
  <c r="J132" i="14"/>
  <c r="D650" i="11"/>
  <c r="D686" i="11"/>
  <c r="J36" i="13"/>
  <c r="J241" i="14"/>
  <c r="H241" i="14"/>
  <c r="H18" i="10"/>
  <c r="J18" i="10"/>
  <c r="D642" i="11"/>
  <c r="D678" i="11"/>
  <c r="D696" i="11"/>
  <c r="D660" i="11"/>
  <c r="Y30" i="11"/>
  <c r="N18" i="13"/>
  <c r="Y13" i="11"/>
  <c r="M13" i="13"/>
  <c r="F9" i="13"/>
  <c r="N30" i="13"/>
  <c r="Y130" i="10"/>
  <c r="E12" i="13"/>
  <c r="M20" i="13"/>
  <c r="E137" i="14"/>
  <c r="N35" i="13"/>
  <c r="E18" i="13"/>
  <c r="N33" i="13"/>
  <c r="M27" i="13"/>
  <c r="E24" i="13"/>
  <c r="T32" i="4"/>
  <c r="M32" i="7"/>
  <c r="E222" i="14"/>
  <c r="M17" i="7"/>
  <c r="Y112" i="10"/>
  <c r="M26" i="13"/>
  <c r="M16" i="13"/>
  <c r="M23" i="13"/>
  <c r="N13" i="13"/>
  <c r="Y19" i="11"/>
  <c r="F11" i="13"/>
  <c r="J32" i="8"/>
  <c r="E141" i="10"/>
  <c r="F230" i="11"/>
  <c r="F369" i="11"/>
  <c r="E124" i="14"/>
  <c r="F26" i="13"/>
  <c r="AG25" i="11"/>
  <c r="T37" i="4"/>
  <c r="F155" i="11"/>
  <c r="F588" i="11"/>
  <c r="N27" i="8"/>
  <c r="Q28" i="4"/>
  <c r="M9" i="8"/>
  <c r="F162" i="11"/>
  <c r="E130" i="10"/>
  <c r="Y29" i="11"/>
  <c r="Y6" i="11"/>
  <c r="Y131" i="10"/>
  <c r="F35" i="8"/>
  <c r="Q14" i="4"/>
  <c r="M31" i="11"/>
  <c r="W20" i="4"/>
  <c r="E120" i="14"/>
  <c r="M35" i="13"/>
  <c r="F229" i="11"/>
  <c r="T8" i="4"/>
  <c r="F520" i="11"/>
  <c r="F510" i="11"/>
  <c r="M24" i="11"/>
  <c r="M30" i="8"/>
  <c r="E139" i="14"/>
  <c r="W27" i="4"/>
  <c r="F24" i="13"/>
  <c r="N22" i="8"/>
  <c r="F10" i="8"/>
  <c r="E120" i="10"/>
  <c r="Y8" i="11"/>
  <c r="F223" i="11"/>
  <c r="E216" i="14"/>
  <c r="N7" i="13"/>
  <c r="Y32" i="11"/>
  <c r="N32" i="13"/>
  <c r="W9" i="4"/>
  <c r="N18" i="8"/>
  <c r="J36" i="8"/>
  <c r="Q8" i="4"/>
  <c r="M29" i="8"/>
  <c r="F157" i="11"/>
  <c r="F20" i="13"/>
  <c r="N28" i="8"/>
  <c r="I129" i="10"/>
  <c r="M35" i="7"/>
  <c r="E128" i="14"/>
  <c r="I140" i="10"/>
  <c r="Q123" i="10"/>
  <c r="F450" i="11"/>
  <c r="N8" i="4"/>
  <c r="J16" i="8"/>
  <c r="F367" i="11"/>
  <c r="AG16" i="11"/>
  <c r="T31" i="4"/>
  <c r="F21" i="8"/>
  <c r="F249" i="11"/>
  <c r="F518" i="11"/>
  <c r="N37" i="4"/>
  <c r="I116" i="10"/>
  <c r="F173" i="11"/>
  <c r="Q36" i="4"/>
  <c r="E27" i="14"/>
  <c r="M15" i="8"/>
  <c r="Y33" i="11"/>
  <c r="N9" i="8"/>
  <c r="F7" i="13"/>
  <c r="K30" i="4"/>
  <c r="M32" i="8"/>
  <c r="E35" i="13"/>
  <c r="K26" i="4"/>
  <c r="I24" i="8"/>
  <c r="F31" i="13"/>
  <c r="Q131" i="10"/>
  <c r="F433" i="11"/>
  <c r="F573" i="11"/>
  <c r="E121" i="14"/>
  <c r="I18" i="8"/>
  <c r="E21" i="14"/>
  <c r="Z9" i="4"/>
  <c r="F586" i="11"/>
  <c r="M11" i="11"/>
  <c r="F179" i="11"/>
  <c r="F156" i="11"/>
  <c r="F362" i="11"/>
  <c r="E12" i="14"/>
  <c r="Q34" i="4"/>
  <c r="M13" i="11"/>
  <c r="F366" i="11"/>
  <c r="J21" i="8"/>
  <c r="I15" i="8"/>
  <c r="F243" i="11"/>
  <c r="N27" i="4"/>
  <c r="N15" i="4"/>
  <c r="E31" i="11"/>
  <c r="Q30" i="4"/>
  <c r="F164" i="11"/>
  <c r="E17" i="14"/>
  <c r="F388" i="11"/>
  <c r="AC122" i="10"/>
  <c r="F193" i="10"/>
  <c r="F19" i="13"/>
  <c r="F277" i="10"/>
  <c r="F209" i="10"/>
  <c r="F389" i="10"/>
  <c r="AC133" i="10"/>
  <c r="E20" i="11"/>
  <c r="F386" i="10"/>
  <c r="F593" i="11"/>
  <c r="F15" i="7"/>
  <c r="E130" i="14"/>
  <c r="E135" i="10"/>
  <c r="M29" i="13"/>
  <c r="Z10" i="4"/>
  <c r="Y123" i="10"/>
  <c r="Z23" i="4"/>
  <c r="Q113" i="10"/>
  <c r="F451" i="11"/>
  <c r="F382" i="11"/>
  <c r="E27" i="7"/>
  <c r="E24" i="7"/>
  <c r="K21" i="4"/>
  <c r="Y134" i="10"/>
  <c r="E28" i="7"/>
  <c r="I29" i="11"/>
  <c r="K22" i="4"/>
  <c r="M24" i="8"/>
  <c r="F168" i="11"/>
  <c r="F374" i="11"/>
  <c r="R9" i="7"/>
  <c r="E30" i="14"/>
  <c r="AG30" i="11"/>
  <c r="F246" i="11"/>
  <c r="F569" i="11"/>
  <c r="F500" i="11"/>
  <c r="R13" i="7"/>
  <c r="I31" i="11"/>
  <c r="E10" i="7"/>
  <c r="V23" i="7"/>
  <c r="Q140" i="10"/>
  <c r="F29" i="14"/>
  <c r="F397" i="10"/>
  <c r="N22" i="13"/>
  <c r="M25" i="11"/>
  <c r="M32" i="13"/>
  <c r="N20" i="8"/>
  <c r="F239" i="11"/>
  <c r="F445" i="11"/>
  <c r="N9" i="7"/>
  <c r="M30" i="10"/>
  <c r="F276" i="10"/>
  <c r="M19" i="13"/>
  <c r="F371" i="11"/>
  <c r="V14" i="7"/>
  <c r="M18" i="8"/>
  <c r="N14" i="8"/>
  <c r="K8" i="4"/>
  <c r="F22" i="14"/>
  <c r="I36" i="8"/>
  <c r="N24" i="4"/>
  <c r="N10" i="4"/>
  <c r="F167" i="11"/>
  <c r="M217" i="14"/>
  <c r="N29" i="8"/>
  <c r="V13" i="7"/>
  <c r="F122" i="14"/>
  <c r="AG10" i="11"/>
  <c r="M112" i="14"/>
  <c r="Y129" i="10"/>
  <c r="Y121" i="10"/>
  <c r="F547" i="10"/>
  <c r="F275" i="10"/>
  <c r="N229" i="14"/>
  <c r="M8" i="14"/>
  <c r="N245" i="14"/>
  <c r="E28" i="8"/>
  <c r="T28" i="4"/>
  <c r="E134" i="10"/>
  <c r="AC20" i="11"/>
  <c r="T19" i="4"/>
  <c r="M7" i="8"/>
  <c r="N35" i="7"/>
  <c r="F218" i="14"/>
  <c r="M7" i="11"/>
  <c r="E112" i="10"/>
  <c r="F204" i="10"/>
  <c r="F338" i="10"/>
  <c r="N230" i="14"/>
  <c r="T25" i="4"/>
  <c r="J25" i="7"/>
  <c r="M18" i="11"/>
  <c r="F271" i="10"/>
  <c r="R26" i="7"/>
  <c r="I122" i="10"/>
  <c r="W32" i="4"/>
  <c r="F590" i="11"/>
  <c r="K12" i="4"/>
  <c r="F456" i="10"/>
  <c r="J28" i="7"/>
  <c r="N116" i="14"/>
  <c r="M32" i="11"/>
  <c r="V37" i="7"/>
  <c r="E11" i="11"/>
  <c r="I16" i="8"/>
  <c r="H25" i="4"/>
  <c r="F436" i="11"/>
  <c r="I35" i="7"/>
  <c r="Q118" i="10"/>
  <c r="F509" i="11"/>
  <c r="N34" i="8"/>
  <c r="AC21" i="11"/>
  <c r="F463" i="10"/>
  <c r="F34" i="8"/>
  <c r="M227" i="14"/>
  <c r="E140" i="10"/>
  <c r="M141" i="14"/>
  <c r="W28" i="4"/>
  <c r="M21" i="10"/>
  <c r="H27" i="4"/>
  <c r="I33" i="11"/>
  <c r="E21" i="8"/>
  <c r="F386" i="11"/>
  <c r="AC130" i="10"/>
  <c r="F447" i="11"/>
  <c r="H17" i="4"/>
  <c r="F191" i="10"/>
  <c r="M10" i="7"/>
  <c r="F385" i="10"/>
  <c r="M27" i="11"/>
  <c r="Q112" i="10"/>
  <c r="I124" i="10"/>
  <c r="M117" i="14"/>
  <c r="F379" i="11"/>
  <c r="AC121" i="10"/>
  <c r="U21" i="7"/>
  <c r="F473" i="10"/>
  <c r="F542" i="10"/>
  <c r="H7" i="10"/>
  <c r="J7" i="10"/>
  <c r="G38" i="10"/>
  <c r="I20" i="10" s="1"/>
  <c r="J31" i="14"/>
  <c r="H31" i="14"/>
  <c r="H10" i="10"/>
  <c r="J10" i="10"/>
  <c r="H137" i="14"/>
  <c r="J137" i="14"/>
  <c r="H10" i="13"/>
  <c r="J10" i="13"/>
  <c r="L143" i="14"/>
  <c r="N143" i="14"/>
  <c r="J223" i="14"/>
  <c r="H223" i="14"/>
  <c r="H129" i="14"/>
  <c r="J129" i="14"/>
  <c r="H21" i="10"/>
  <c r="J21" i="10"/>
  <c r="E29" i="13"/>
  <c r="D38" i="13"/>
  <c r="D109" i="13" s="1"/>
  <c r="F38" i="13"/>
  <c r="E38" i="13"/>
  <c r="C109" i="13"/>
  <c r="E235" i="14"/>
  <c r="F38" i="14"/>
  <c r="D38" i="14"/>
  <c r="H12" i="14"/>
  <c r="J12" i="14"/>
  <c r="H242" i="14"/>
  <c r="J242" i="14"/>
  <c r="J20" i="14"/>
  <c r="H20" i="14"/>
  <c r="D705" i="11"/>
  <c r="D669" i="11"/>
  <c r="J22" i="13"/>
  <c r="H22" i="13"/>
  <c r="D657" i="11"/>
  <c r="D693" i="11"/>
  <c r="Q18" i="4"/>
  <c r="P39" i="4"/>
  <c r="H229" i="14"/>
  <c r="J229" i="14"/>
  <c r="H245" i="14"/>
  <c r="J245" i="14"/>
  <c r="F36" i="8"/>
  <c r="L38" i="8"/>
  <c r="N38" i="8"/>
  <c r="AG6" i="11"/>
  <c r="Z13" i="11"/>
  <c r="D506" i="11" s="1"/>
  <c r="V6" i="11"/>
  <c r="D428" i="11" s="1"/>
  <c r="AD16" i="11"/>
  <c r="D578" i="11" s="1"/>
  <c r="R35" i="11"/>
  <c r="D388" i="11" s="1"/>
  <c r="V17" i="11"/>
  <c r="D439" i="11" s="1"/>
  <c r="J16" i="11"/>
  <c r="D232" i="11" s="1"/>
  <c r="E184" i="11"/>
  <c r="F184" i="11" s="1"/>
  <c r="AH19" i="11"/>
  <c r="F9" i="11"/>
  <c r="D156" i="11" s="1"/>
  <c r="J21" i="11"/>
  <c r="D237" i="11" s="1"/>
  <c r="V19" i="11"/>
  <c r="D441" i="11" s="1"/>
  <c r="N9" i="11"/>
  <c r="D294" i="11" s="1"/>
  <c r="AD35" i="11"/>
  <c r="D597" i="11" s="1"/>
  <c r="E530" i="11"/>
  <c r="F530" i="11" s="1"/>
  <c r="AD28" i="11"/>
  <c r="D590" i="11" s="1"/>
  <c r="R27" i="11"/>
  <c r="D380" i="11" s="1"/>
  <c r="V14" i="11"/>
  <c r="D436" i="11" s="1"/>
  <c r="V10" i="11"/>
  <c r="D432" i="11" s="1"/>
  <c r="R10" i="11"/>
  <c r="D363" i="11" s="1"/>
  <c r="J32" i="11"/>
  <c r="D248" i="11" s="1"/>
  <c r="R30" i="11"/>
  <c r="D383" i="11" s="1"/>
  <c r="AH12" i="11"/>
  <c r="AD6" i="11"/>
  <c r="D568" i="11" s="1"/>
  <c r="Z26" i="11"/>
  <c r="D519" i="11" s="1"/>
  <c r="Z11" i="11"/>
  <c r="D504" i="11" s="1"/>
  <c r="Z31" i="11"/>
  <c r="D524" i="11" s="1"/>
  <c r="V12" i="11"/>
  <c r="D434" i="11" s="1"/>
  <c r="R25" i="11"/>
  <c r="D378" i="11" s="1"/>
  <c r="Z21" i="11"/>
  <c r="D514" i="11" s="1"/>
  <c r="R13" i="11"/>
  <c r="D366" i="11" s="1"/>
  <c r="Z17" i="11"/>
  <c r="D510" i="11" s="1"/>
  <c r="V13" i="11"/>
  <c r="D435" i="11" s="1"/>
  <c r="J12" i="11"/>
  <c r="D228" i="11" s="1"/>
  <c r="AD18" i="11"/>
  <c r="D580" i="11" s="1"/>
  <c r="J15" i="11"/>
  <c r="D231" i="11" s="1"/>
  <c r="V28" i="11"/>
  <c r="D450" i="11" s="1"/>
  <c r="F13" i="11"/>
  <c r="D160" i="11" s="1"/>
  <c r="N35" i="11"/>
  <c r="D320" i="11" s="1"/>
  <c r="J25" i="11"/>
  <c r="D241" i="11" s="1"/>
  <c r="N32" i="11"/>
  <c r="D317" i="11" s="1"/>
  <c r="N24" i="11"/>
  <c r="D309" i="11" s="1"/>
  <c r="J28" i="11"/>
  <c r="D244" i="11" s="1"/>
  <c r="Z22" i="11"/>
  <c r="D515" i="11" s="1"/>
  <c r="AH11" i="11"/>
  <c r="F30" i="11"/>
  <c r="D177" i="11" s="1"/>
  <c r="R14" i="11"/>
  <c r="D367" i="11" s="1"/>
  <c r="F26" i="11"/>
  <c r="D173" i="11" s="1"/>
  <c r="Z7" i="11"/>
  <c r="D500" i="11" s="1"/>
  <c r="N37" i="11"/>
  <c r="D322" i="11" s="1"/>
  <c r="J23" i="11"/>
  <c r="D239" i="11" s="1"/>
  <c r="AH33" i="11"/>
  <c r="R24" i="11"/>
  <c r="D377" i="11" s="1"/>
  <c r="AD8" i="11"/>
  <c r="D570" i="11" s="1"/>
  <c r="AH9" i="11"/>
  <c r="V18" i="11"/>
  <c r="D440" i="11" s="1"/>
  <c r="N29" i="11"/>
  <c r="D314" i="11" s="1"/>
  <c r="J37" i="11"/>
  <c r="D253" i="11" s="1"/>
  <c r="J13" i="11"/>
  <c r="D229" i="11" s="1"/>
  <c r="AH31" i="11"/>
  <c r="V23" i="11"/>
  <c r="D445" i="11" s="1"/>
  <c r="AG37" i="11"/>
  <c r="AH14" i="11"/>
  <c r="Z10" i="11"/>
  <c r="D503" i="11" s="1"/>
  <c r="R21" i="11"/>
  <c r="D374" i="11" s="1"/>
  <c r="F27" i="11"/>
  <c r="D174" i="11" s="1"/>
  <c r="L37" i="11"/>
  <c r="E253" i="11"/>
  <c r="F253" i="11" s="1"/>
  <c r="F23" i="11"/>
  <c r="D170" i="11" s="1"/>
  <c r="AD14" i="11"/>
  <c r="D576" i="11" s="1"/>
  <c r="AD19" i="11"/>
  <c r="D581" i="11" s="1"/>
  <c r="AH21" i="11"/>
  <c r="N34" i="11"/>
  <c r="D319" i="11" s="1"/>
  <c r="R37" i="11"/>
  <c r="D390" i="11" s="1"/>
  <c r="F14" i="11"/>
  <c r="D161" i="11" s="1"/>
  <c r="AH16" i="11"/>
  <c r="AD25" i="11"/>
  <c r="D587" i="11" s="1"/>
  <c r="N22" i="11"/>
  <c r="D307" i="11" s="1"/>
  <c r="Z29" i="11"/>
  <c r="D522" i="11" s="1"/>
  <c r="AD27" i="11"/>
  <c r="D589" i="11" s="1"/>
  <c r="Z34" i="11"/>
  <c r="D527" i="11" s="1"/>
  <c r="AD31" i="11"/>
  <c r="D593" i="11" s="1"/>
  <c r="F33" i="11"/>
  <c r="D180" i="11" s="1"/>
  <c r="Z19" i="11"/>
  <c r="D512" i="11" s="1"/>
  <c r="F7" i="11"/>
  <c r="D154" i="11" s="1"/>
  <c r="AD17" i="11"/>
  <c r="D579" i="11" s="1"/>
  <c r="R15" i="11"/>
  <c r="D368" i="11" s="1"/>
  <c r="AH32" i="11"/>
  <c r="R29" i="11"/>
  <c r="D382" i="11" s="1"/>
  <c r="R17" i="11"/>
  <c r="D370" i="11" s="1"/>
  <c r="Z9" i="11"/>
  <c r="D502" i="11" s="1"/>
  <c r="Z15" i="11"/>
  <c r="D508" i="11" s="1"/>
  <c r="J6" i="11"/>
  <c r="D222" i="11" s="1"/>
  <c r="R6" i="11"/>
  <c r="D359" i="11" s="1"/>
  <c r="F17" i="11"/>
  <c r="D164" i="11" s="1"/>
  <c r="F11" i="11"/>
  <c r="D158" i="11" s="1"/>
  <c r="V16" i="11"/>
  <c r="D438" i="11" s="1"/>
  <c r="Z14" i="11"/>
  <c r="D507" i="11" s="1"/>
  <c r="F31" i="11"/>
  <c r="D178" i="11" s="1"/>
  <c r="D37" i="11"/>
  <c r="F16" i="11"/>
  <c r="D163" i="11" s="1"/>
  <c r="F24" i="11"/>
  <c r="D171" i="11" s="1"/>
  <c r="Z35" i="11"/>
  <c r="D528" i="11" s="1"/>
  <c r="AD23" i="11"/>
  <c r="D585" i="11" s="1"/>
  <c r="F10" i="11"/>
  <c r="D157" i="11" s="1"/>
  <c r="R26" i="11"/>
  <c r="D379" i="11" s="1"/>
  <c r="N8" i="11"/>
  <c r="D293" i="11" s="1"/>
  <c r="AH6" i="11"/>
  <c r="R31" i="11"/>
  <c r="D384" i="11" s="1"/>
  <c r="V27" i="11"/>
  <c r="D449" i="11" s="1"/>
  <c r="AD20" i="11"/>
  <c r="D582" i="11" s="1"/>
  <c r="A46" i="11"/>
  <c r="V37" i="11"/>
  <c r="D459" i="11" s="1"/>
  <c r="N13" i="11"/>
  <c r="D298" i="11" s="1"/>
  <c r="J29" i="11"/>
  <c r="D245" i="11" s="1"/>
  <c r="AH29" i="11"/>
  <c r="Z20" i="11"/>
  <c r="D513" i="11" s="1"/>
  <c r="AD22" i="11"/>
  <c r="D584" i="11" s="1"/>
  <c r="R28" i="11"/>
  <c r="D381" i="11" s="1"/>
  <c r="V29" i="11"/>
  <c r="D451" i="11" s="1"/>
  <c r="Z30" i="11"/>
  <c r="D523" i="11" s="1"/>
  <c r="N18" i="11"/>
  <c r="D303" i="11" s="1"/>
  <c r="F34" i="11"/>
  <c r="D181" i="11" s="1"/>
  <c r="N6" i="11"/>
  <c r="D291" i="11" s="1"/>
  <c r="F8" i="11"/>
  <c r="D155" i="11" s="1"/>
  <c r="J33" i="11"/>
  <c r="D249" i="11" s="1"/>
  <c r="J10" i="11"/>
  <c r="D226" i="11" s="1"/>
  <c r="J11" i="11"/>
  <c r="D227" i="11" s="1"/>
  <c r="AD32" i="11"/>
  <c r="D594" i="11" s="1"/>
  <c r="F6" i="11"/>
  <c r="D153" i="11" s="1"/>
  <c r="E459" i="11"/>
  <c r="F459" i="11" s="1"/>
  <c r="Z28" i="11"/>
  <c r="D521" i="11" s="1"/>
  <c r="V31" i="11"/>
  <c r="D453" i="11" s="1"/>
  <c r="Z25" i="11"/>
  <c r="D518" i="11" s="1"/>
  <c r="J27" i="11"/>
  <c r="D243" i="11" s="1"/>
  <c r="E322" i="11"/>
  <c r="F322" i="11" s="1"/>
  <c r="V7" i="11"/>
  <c r="D429" i="11" s="1"/>
  <c r="P37" i="11"/>
  <c r="R19" i="11"/>
  <c r="D372" i="11" s="1"/>
  <c r="F32" i="11"/>
  <c r="D179" i="11" s="1"/>
  <c r="AH8" i="11"/>
  <c r="F35" i="11"/>
  <c r="D182" i="11" s="1"/>
  <c r="V22" i="11"/>
  <c r="D444" i="11" s="1"/>
  <c r="R9" i="11"/>
  <c r="D362" i="11" s="1"/>
  <c r="AD24" i="11"/>
  <c r="D586" i="11" s="1"/>
  <c r="R32" i="11"/>
  <c r="D385" i="11" s="1"/>
  <c r="J7" i="11"/>
  <c r="D223" i="11" s="1"/>
  <c r="AB37" i="11"/>
  <c r="T37" i="11"/>
  <c r="AH15" i="11"/>
  <c r="N25" i="11"/>
  <c r="D310" i="11" s="1"/>
  <c r="V25" i="11"/>
  <c r="D447" i="11" s="1"/>
  <c r="R16" i="11"/>
  <c r="D369" i="11" s="1"/>
  <c r="AH23" i="11"/>
  <c r="AD9" i="11"/>
  <c r="D571" i="11" s="1"/>
  <c r="V24" i="11"/>
  <c r="D446" i="11" s="1"/>
  <c r="F18" i="11"/>
  <c r="D165" i="11" s="1"/>
  <c r="N21" i="11"/>
  <c r="D306" i="11" s="1"/>
  <c r="AD13" i="11"/>
  <c r="D575" i="11" s="1"/>
  <c r="N31" i="11"/>
  <c r="D316" i="11" s="1"/>
  <c r="Z18" i="11"/>
  <c r="D511" i="11" s="1"/>
  <c r="AH17" i="11"/>
  <c r="AH18" i="11"/>
  <c r="R7" i="11"/>
  <c r="D360" i="11" s="1"/>
  <c r="AH28" i="11"/>
  <c r="V15" i="11"/>
  <c r="D437" i="11" s="1"/>
  <c r="AD11" i="11"/>
  <c r="D573" i="11" s="1"/>
  <c r="Z16" i="11"/>
  <c r="D509" i="11" s="1"/>
  <c r="V11" i="11"/>
  <c r="D433" i="11" s="1"/>
  <c r="N16" i="11"/>
  <c r="D301" i="11" s="1"/>
  <c r="Z33" i="11"/>
  <c r="D526" i="11" s="1"/>
  <c r="AF37" i="11"/>
  <c r="X37" i="11"/>
  <c r="F15" i="11"/>
  <c r="D162" i="11" s="1"/>
  <c r="V33" i="11"/>
  <c r="D455" i="11" s="1"/>
  <c r="F25" i="11"/>
  <c r="D172" i="11" s="1"/>
  <c r="V30" i="11"/>
  <c r="D452" i="11" s="1"/>
  <c r="N26" i="11"/>
  <c r="D311" i="11" s="1"/>
  <c r="Z8" i="11"/>
  <c r="D501" i="11" s="1"/>
  <c r="F19" i="11"/>
  <c r="D166" i="11" s="1"/>
  <c r="V26" i="11"/>
  <c r="D448" i="11" s="1"/>
  <c r="AH35" i="11"/>
  <c r="J34" i="11"/>
  <c r="D250" i="11" s="1"/>
  <c r="R8" i="11"/>
  <c r="D361" i="11" s="1"/>
  <c r="AH37" i="11"/>
  <c r="F22" i="11"/>
  <c r="D169" i="11" s="1"/>
  <c r="AD34" i="11"/>
  <c r="D596" i="11" s="1"/>
  <c r="F20" i="11"/>
  <c r="D167" i="11" s="1"/>
  <c r="AD26" i="11"/>
  <c r="D588" i="11" s="1"/>
  <c r="AD15" i="11"/>
  <c r="D577" i="11" s="1"/>
  <c r="R20" i="11"/>
  <c r="D373" i="11" s="1"/>
  <c r="AD10" i="11"/>
  <c r="D572" i="11" s="1"/>
  <c r="N20" i="11"/>
  <c r="D305" i="11" s="1"/>
  <c r="AH26" i="11"/>
  <c r="AH34" i="11"/>
  <c r="Z6" i="11"/>
  <c r="D499" i="11" s="1"/>
  <c r="R34" i="11"/>
  <c r="D387" i="11" s="1"/>
  <c r="V35" i="11"/>
  <c r="D457" i="11" s="1"/>
  <c r="J24" i="11"/>
  <c r="D240" i="11" s="1"/>
  <c r="V8" i="11"/>
  <c r="D430" i="11" s="1"/>
  <c r="J22" i="11"/>
  <c r="D238" i="11" s="1"/>
  <c r="V20" i="11"/>
  <c r="D442" i="11" s="1"/>
  <c r="J26" i="11"/>
  <c r="D242" i="11" s="1"/>
  <c r="N7" i="11"/>
  <c r="D292" i="11" s="1"/>
  <c r="AH27" i="11"/>
  <c r="Z32" i="11"/>
  <c r="D525" i="11" s="1"/>
  <c r="N28" i="11"/>
  <c r="D313" i="11" s="1"/>
  <c r="AH30" i="11"/>
  <c r="N30" i="11"/>
  <c r="D315" i="11" s="1"/>
  <c r="Z37" i="11"/>
  <c r="D530" i="11" s="1"/>
  <c r="AH10" i="11"/>
  <c r="J8" i="11"/>
  <c r="D224" i="11" s="1"/>
  <c r="R11" i="11"/>
  <c r="D364" i="11" s="1"/>
  <c r="F28" i="11"/>
  <c r="D175" i="11" s="1"/>
  <c r="R18" i="11"/>
  <c r="D371" i="11" s="1"/>
  <c r="AD30" i="11"/>
  <c r="D592" i="11" s="1"/>
  <c r="H37" i="11"/>
  <c r="C46" i="11" s="1"/>
  <c r="Z24" i="11"/>
  <c r="D517" i="11" s="1"/>
  <c r="J35" i="11"/>
  <c r="D251" i="11" s="1"/>
  <c r="AH7" i="11"/>
  <c r="F21" i="11"/>
  <c r="D168" i="11" s="1"/>
  <c r="V9" i="11"/>
  <c r="D431" i="11" s="1"/>
  <c r="J18" i="11"/>
  <c r="D234" i="11" s="1"/>
  <c r="N17" i="11"/>
  <c r="D302" i="11" s="1"/>
  <c r="F37" i="11"/>
  <c r="J17" i="11"/>
  <c r="D233" i="11" s="1"/>
  <c r="J14" i="11"/>
  <c r="D230" i="11" s="1"/>
  <c r="AD37" i="11"/>
  <c r="D599" i="11" s="1"/>
  <c r="F29" i="11"/>
  <c r="D176" i="11" s="1"/>
  <c r="R23" i="11"/>
  <c r="D376" i="11" s="1"/>
  <c r="N27" i="11"/>
  <c r="D312" i="11" s="1"/>
  <c r="N14" i="11"/>
  <c r="D299" i="11" s="1"/>
  <c r="N19" i="11"/>
  <c r="D304" i="11" s="1"/>
  <c r="Z12" i="11"/>
  <c r="D505" i="11" s="1"/>
  <c r="Z27" i="11"/>
  <c r="D520" i="11" s="1"/>
  <c r="N33" i="11"/>
  <c r="D318" i="11" s="1"/>
  <c r="AD21" i="11"/>
  <c r="D583" i="11" s="1"/>
  <c r="V34" i="11"/>
  <c r="D456" i="11" s="1"/>
  <c r="R12" i="11"/>
  <c r="D365" i="11" s="1"/>
  <c r="AH20" i="11"/>
  <c r="V21" i="11"/>
  <c r="D443" i="11" s="1"/>
  <c r="N23" i="11"/>
  <c r="D308" i="11" s="1"/>
  <c r="J20" i="11"/>
  <c r="D236" i="11" s="1"/>
  <c r="V32" i="11"/>
  <c r="D454" i="11" s="1"/>
  <c r="J19" i="11"/>
  <c r="D235" i="11" s="1"/>
  <c r="N15" i="11"/>
  <c r="D300" i="11" s="1"/>
  <c r="R33" i="11"/>
  <c r="D386" i="11" s="1"/>
  <c r="E599" i="11"/>
  <c r="F599" i="11" s="1"/>
  <c r="AD29" i="11"/>
  <c r="D591" i="11" s="1"/>
  <c r="AD33" i="11"/>
  <c r="D595" i="11" s="1"/>
  <c r="AH22" i="11"/>
  <c r="J30" i="11"/>
  <c r="D246" i="11" s="1"/>
  <c r="N11" i="11"/>
  <c r="D296" i="11" s="1"/>
  <c r="J9" i="11"/>
  <c r="D225" i="11" s="1"/>
  <c r="N12" i="11"/>
  <c r="D297" i="11" s="1"/>
  <c r="F12" i="11"/>
  <c r="D159" i="11" s="1"/>
  <c r="AH25" i="11"/>
  <c r="AD12" i="11"/>
  <c r="D574" i="11" s="1"/>
  <c r="AH13" i="11"/>
  <c r="E390" i="11"/>
  <c r="F390" i="11" s="1"/>
  <c r="J31" i="11"/>
  <c r="D247" i="11" s="1"/>
  <c r="Z23" i="11"/>
  <c r="D516" i="11" s="1"/>
  <c r="R22" i="11"/>
  <c r="D375" i="11" s="1"/>
  <c r="AD7" i="11"/>
  <c r="D569" i="11" s="1"/>
  <c r="AH24" i="11"/>
  <c r="N10" i="11"/>
  <c r="D295" i="11" s="1"/>
  <c r="E139" i="10"/>
  <c r="E143" i="10"/>
  <c r="C211" i="10"/>
  <c r="C621" i="10"/>
  <c r="N25" i="4"/>
  <c r="M39" i="4"/>
  <c r="J117" i="14"/>
  <c r="H117" i="14"/>
  <c r="H11" i="14"/>
  <c r="J11" i="14"/>
  <c r="H24" i="14"/>
  <c r="J24" i="14"/>
  <c r="J35" i="14"/>
  <c r="H35" i="14"/>
  <c r="D663" i="11"/>
  <c r="D699" i="11"/>
  <c r="D677" i="11"/>
  <c r="D641" i="11"/>
  <c r="H15" i="10"/>
  <c r="J15" i="10"/>
  <c r="H31" i="10"/>
  <c r="J31" i="10"/>
  <c r="H217" i="14"/>
  <c r="J217" i="14"/>
  <c r="D640" i="11"/>
  <c r="D676" i="11"/>
  <c r="J244" i="14"/>
  <c r="H244" i="14"/>
  <c r="H34" i="14"/>
  <c r="J34" i="14"/>
  <c r="D659" i="11"/>
  <c r="D695" i="11"/>
  <c r="H133" i="14"/>
  <c r="J133" i="14"/>
  <c r="H14" i="13"/>
  <c r="J14" i="13"/>
  <c r="H14" i="10"/>
  <c r="J14" i="10"/>
  <c r="J243" i="14"/>
  <c r="H243" i="14"/>
  <c r="H226" i="14"/>
  <c r="J226" i="14"/>
  <c r="J115" i="14"/>
  <c r="H115" i="14"/>
  <c r="H29" i="10"/>
  <c r="J29" i="10"/>
  <c r="H232" i="14"/>
  <c r="J232" i="14"/>
  <c r="M228" i="14"/>
  <c r="N38" i="14"/>
  <c r="L38" i="14"/>
  <c r="H17" i="13"/>
  <c r="J17" i="13"/>
  <c r="H28" i="14"/>
  <c r="J28" i="14"/>
  <c r="J9" i="14"/>
  <c r="H9" i="14"/>
  <c r="Q20" i="11"/>
  <c r="Q37" i="11"/>
  <c r="C779" i="11"/>
  <c r="C390" i="11"/>
  <c r="J25" i="13"/>
  <c r="H25" i="13"/>
  <c r="H32" i="10"/>
  <c r="J32" i="10"/>
  <c r="H21" i="13"/>
  <c r="J21" i="13"/>
  <c r="H31" i="13"/>
  <c r="J31" i="13"/>
  <c r="D654" i="11"/>
  <c r="D690" i="11"/>
  <c r="J25" i="14"/>
  <c r="H25" i="14"/>
  <c r="J9" i="13"/>
  <c r="H9" i="13"/>
  <c r="J220" i="14"/>
  <c r="H220" i="14"/>
  <c r="D689" i="11"/>
  <c r="D653" i="11"/>
  <c r="M133" i="10"/>
  <c r="C345" i="10"/>
  <c r="M621" i="10"/>
  <c r="M143" i="10"/>
  <c r="W621" i="10"/>
  <c r="U143" i="10"/>
  <c r="C482" i="10"/>
  <c r="U12" i="11"/>
  <c r="C459" i="11"/>
  <c r="U37" i="11"/>
  <c r="C815" i="11"/>
  <c r="J28" i="13"/>
  <c r="H28" i="13"/>
  <c r="Y14" i="11"/>
  <c r="F13" i="13"/>
  <c r="N16" i="13"/>
  <c r="F15" i="13"/>
  <c r="Y15" i="11"/>
  <c r="E221" i="14"/>
  <c r="N11" i="13"/>
  <c r="E125" i="14"/>
  <c r="E13" i="14"/>
  <c r="N12" i="13"/>
  <c r="M7" i="13"/>
  <c r="F23" i="13"/>
  <c r="Y116" i="10"/>
  <c r="E236" i="14"/>
  <c r="M10" i="13"/>
  <c r="Q15" i="4"/>
  <c r="E9" i="13"/>
  <c r="F33" i="8"/>
  <c r="M26" i="7"/>
  <c r="F381" i="11"/>
  <c r="F161" i="11"/>
  <c r="F578" i="11"/>
  <c r="J29" i="8"/>
  <c r="F27" i="8"/>
  <c r="F455" i="11"/>
  <c r="F304" i="11"/>
  <c r="E123" i="10"/>
  <c r="F311" i="11"/>
  <c r="M31" i="7"/>
  <c r="F437" i="11"/>
  <c r="F159" i="11"/>
  <c r="E14" i="14"/>
  <c r="M12" i="7"/>
  <c r="N32" i="8"/>
  <c r="F35" i="13"/>
  <c r="Q37" i="4"/>
  <c r="T13" i="4"/>
  <c r="Z21" i="4"/>
  <c r="N20" i="13"/>
  <c r="Q31" i="4"/>
  <c r="E25" i="14"/>
  <c r="E36" i="14"/>
  <c r="W23" i="4"/>
  <c r="J18" i="8"/>
  <c r="F171" i="11"/>
  <c r="F502" i="11"/>
  <c r="E123" i="14"/>
  <c r="Q22" i="4"/>
  <c r="J15" i="8"/>
  <c r="F449" i="11"/>
  <c r="M35" i="11"/>
  <c r="M6" i="11"/>
  <c r="F181" i="11"/>
  <c r="Z36" i="4"/>
  <c r="F302" i="11"/>
  <c r="M24" i="7"/>
  <c r="M11" i="13"/>
  <c r="M33" i="13"/>
  <c r="E115" i="14"/>
  <c r="E19" i="14"/>
  <c r="E20" i="14"/>
  <c r="E131" i="14"/>
  <c r="N29" i="13"/>
  <c r="Q13" i="4"/>
  <c r="J27" i="8"/>
  <c r="Y34" i="11"/>
  <c r="Y23" i="11"/>
  <c r="N24" i="8"/>
  <c r="F583" i="11"/>
  <c r="E228" i="14"/>
  <c r="W37" i="4"/>
  <c r="F444" i="11"/>
  <c r="Q27" i="4"/>
  <c r="N20" i="4"/>
  <c r="E23" i="13"/>
  <c r="N26" i="4"/>
  <c r="M20" i="8"/>
  <c r="N26" i="13"/>
  <c r="E119" i="10"/>
  <c r="Z16" i="4"/>
  <c r="W8" i="4"/>
  <c r="N23" i="13"/>
  <c r="N10" i="13"/>
  <c r="F363" i="11"/>
  <c r="K29" i="4"/>
  <c r="Y11" i="11"/>
  <c r="Z17" i="4"/>
  <c r="M37" i="7"/>
  <c r="E11" i="13"/>
  <c r="W26" i="4"/>
  <c r="E135" i="14"/>
  <c r="I114" i="10"/>
  <c r="M33" i="7"/>
  <c r="F24" i="8"/>
  <c r="Q10" i="4"/>
  <c r="F430" i="11"/>
  <c r="Y125" i="10"/>
  <c r="N15" i="8"/>
  <c r="K15" i="4"/>
  <c r="F368" i="11"/>
  <c r="F365" i="11"/>
  <c r="F574" i="11"/>
  <c r="M34" i="7"/>
  <c r="E7" i="13"/>
  <c r="E217" i="14"/>
  <c r="I134" i="10"/>
  <c r="E7" i="14"/>
  <c r="J24" i="8"/>
  <c r="E31" i="13"/>
  <c r="E16" i="14"/>
  <c r="W35" i="4"/>
  <c r="E122" i="10"/>
  <c r="F296" i="11"/>
  <c r="Y118" i="10"/>
  <c r="I127" i="10"/>
  <c r="W25" i="4"/>
  <c r="I7" i="11"/>
  <c r="E9" i="14"/>
  <c r="J22" i="8"/>
  <c r="F589" i="11"/>
  <c r="F527" i="11"/>
  <c r="E245" i="14"/>
  <c r="F233" i="11"/>
  <c r="F320" i="11"/>
  <c r="F597" i="11"/>
  <c r="Y117" i="10"/>
  <c r="F206" i="10"/>
  <c r="F395" i="10"/>
  <c r="E19" i="13"/>
  <c r="V8" i="7"/>
  <c r="Q127" i="10"/>
  <c r="F480" i="10"/>
  <c r="F321" i="10"/>
  <c r="F541" i="10"/>
  <c r="F15" i="8"/>
  <c r="M26" i="8"/>
  <c r="N36" i="8"/>
  <c r="AG31" i="11"/>
  <c r="N13" i="7"/>
  <c r="T36" i="4"/>
  <c r="Y24" i="11"/>
  <c r="F314" i="11"/>
  <c r="E34" i="13"/>
  <c r="T22" i="4"/>
  <c r="E23" i="11"/>
  <c r="E141" i="14"/>
  <c r="F34" i="7"/>
  <c r="Z26" i="4"/>
  <c r="I18" i="11"/>
  <c r="I17" i="11"/>
  <c r="AG21" i="11"/>
  <c r="F443" i="11"/>
  <c r="E29" i="11"/>
  <c r="F383" i="10"/>
  <c r="F238" i="11"/>
  <c r="F383" i="11"/>
  <c r="F360" i="11"/>
  <c r="F429" i="11"/>
  <c r="N34" i="10"/>
  <c r="E133" i="14"/>
  <c r="M33" i="8"/>
  <c r="E234" i="14"/>
  <c r="K35" i="4"/>
  <c r="E33" i="11"/>
  <c r="Q115" i="10"/>
  <c r="E29" i="14"/>
  <c r="F29" i="7"/>
  <c r="M22" i="13"/>
  <c r="J34" i="7"/>
  <c r="N27" i="14"/>
  <c r="E25" i="11"/>
  <c r="F585" i="11"/>
  <c r="H37" i="4"/>
  <c r="M9" i="7"/>
  <c r="AC140" i="10"/>
  <c r="F208" i="10"/>
  <c r="N19" i="13"/>
  <c r="M15" i="10"/>
  <c r="F25" i="13"/>
  <c r="M23" i="11"/>
  <c r="Y115" i="10"/>
  <c r="Q32" i="11"/>
  <c r="AC132" i="10"/>
  <c r="F540" i="10"/>
  <c r="M120" i="14"/>
  <c r="F232" i="14"/>
  <c r="M31" i="10"/>
  <c r="N36" i="7"/>
  <c r="M14" i="8"/>
  <c r="R16" i="7"/>
  <c r="E22" i="14"/>
  <c r="M28" i="7"/>
  <c r="F14" i="10"/>
  <c r="F373" i="11"/>
  <c r="N217" i="14"/>
  <c r="M10" i="11"/>
  <c r="U13" i="7"/>
  <c r="I25" i="8"/>
  <c r="N18" i="14"/>
  <c r="E122" i="14"/>
  <c r="N15" i="13"/>
  <c r="Q25" i="4"/>
  <c r="F432" i="11"/>
  <c r="F407" i="10"/>
  <c r="K27" i="4"/>
  <c r="F207" i="10"/>
  <c r="F239" i="14"/>
  <c r="M229" i="14"/>
  <c r="N8" i="14"/>
  <c r="I130" i="10"/>
  <c r="Y139" i="10"/>
  <c r="Q9" i="4"/>
  <c r="I10" i="11"/>
  <c r="F28" i="8"/>
  <c r="E240" i="14"/>
  <c r="I21" i="11"/>
  <c r="N23" i="4"/>
  <c r="F15" i="10"/>
  <c r="M11" i="7"/>
  <c r="N7" i="8"/>
  <c r="AC26" i="11"/>
  <c r="Z18" i="4"/>
  <c r="F568" i="11"/>
  <c r="E218" i="14"/>
  <c r="E33" i="7"/>
  <c r="AC136" i="10"/>
  <c r="K37" i="4"/>
  <c r="Q17" i="11"/>
  <c r="F16" i="7"/>
  <c r="W34" i="4"/>
  <c r="N244" i="14"/>
  <c r="Q26" i="7"/>
  <c r="F175" i="11"/>
  <c r="AC117" i="10"/>
  <c r="E25" i="8"/>
  <c r="M14" i="7"/>
  <c r="K13" i="4"/>
  <c r="F539" i="10"/>
  <c r="U37" i="7"/>
  <c r="Q20" i="4"/>
  <c r="Y127" i="10"/>
  <c r="AG14" i="11"/>
  <c r="F507" i="11"/>
  <c r="J35" i="7"/>
  <c r="F163" i="11"/>
  <c r="F438" i="11"/>
  <c r="Q30" i="11"/>
  <c r="M34" i="8"/>
  <c r="AC124" i="10"/>
  <c r="E225" i="14"/>
  <c r="E34" i="8"/>
  <c r="N27" i="10"/>
  <c r="Z37" i="4"/>
  <c r="N227" i="14"/>
  <c r="M34" i="14"/>
  <c r="N141" i="14"/>
  <c r="E9" i="11"/>
  <c r="Y133" i="10"/>
  <c r="M36" i="13"/>
  <c r="H18" i="4"/>
  <c r="J22" i="7"/>
  <c r="F595" i="11"/>
  <c r="F469" i="10"/>
  <c r="E35" i="10"/>
  <c r="E23" i="10"/>
  <c r="F378" i="11"/>
  <c r="M29" i="11"/>
  <c r="M241" i="14"/>
  <c r="N133" i="14"/>
  <c r="F372" i="11"/>
  <c r="Y113" i="10"/>
  <c r="F325" i="10"/>
  <c r="F224" i="11"/>
  <c r="F293" i="11"/>
  <c r="N10" i="7"/>
  <c r="E129" i="14"/>
  <c r="M115" i="10"/>
  <c r="F13" i="7"/>
  <c r="N117" i="14"/>
  <c r="E126" i="14"/>
  <c r="E30" i="11"/>
  <c r="E31" i="7"/>
  <c r="V21" i="7"/>
  <c r="N16" i="7"/>
  <c r="AC134" i="10"/>
  <c r="F270" i="10"/>
  <c r="I23" i="13" l="1"/>
  <c r="I129" i="14"/>
  <c r="I31" i="10"/>
  <c r="I34" i="10"/>
  <c r="I8" i="14"/>
  <c r="I14" i="10"/>
  <c r="I29" i="10"/>
  <c r="I10" i="10"/>
  <c r="I235" i="14"/>
  <c r="I134" i="14"/>
  <c r="I15" i="10"/>
  <c r="I23" i="14"/>
  <c r="I220" i="14"/>
  <c r="I244" i="14"/>
  <c r="I229" i="14"/>
  <c r="I23" i="10"/>
  <c r="I133" i="14"/>
  <c r="I32" i="10"/>
  <c r="I34" i="14"/>
  <c r="I217" i="14"/>
  <c r="I14" i="14"/>
  <c r="I141" i="14"/>
  <c r="I12" i="10"/>
  <c r="I8" i="10"/>
  <c r="I226" i="14"/>
  <c r="I242" i="14"/>
  <c r="I136" i="14"/>
  <c r="I21" i="10"/>
  <c r="I19" i="10"/>
  <c r="I135" i="14"/>
  <c r="I17" i="13"/>
  <c r="I24" i="10"/>
  <c r="I22" i="13"/>
  <c r="I28" i="13"/>
  <c r="I25" i="13"/>
  <c r="I14" i="13"/>
  <c r="I17" i="10"/>
  <c r="I11" i="14"/>
  <c r="I31" i="14"/>
  <c r="I228" i="14"/>
  <c r="I18" i="14"/>
  <c r="I16" i="14"/>
  <c r="I20" i="13"/>
  <c r="I238" i="14"/>
  <c r="I26" i="13"/>
  <c r="I35" i="13"/>
  <c r="I107" i="4"/>
  <c r="I237" i="14"/>
  <c r="I8" i="13"/>
  <c r="H107" i="4"/>
  <c r="G107" i="4"/>
  <c r="I32" i="14"/>
  <c r="C254" i="11"/>
  <c r="I30" i="13"/>
  <c r="I16" i="13"/>
  <c r="I7" i="14"/>
  <c r="I25" i="10"/>
  <c r="F107" i="4"/>
  <c r="I36" i="13"/>
  <c r="I231" i="14"/>
  <c r="I13" i="14"/>
  <c r="I33" i="13"/>
  <c r="I140" i="14"/>
  <c r="I36" i="10"/>
  <c r="D107" i="4"/>
  <c r="I33" i="14"/>
  <c r="I28" i="10"/>
  <c r="I122" i="14"/>
  <c r="C107" i="4"/>
  <c r="I139" i="14"/>
  <c r="I24" i="14"/>
  <c r="I12" i="14"/>
  <c r="I36" i="14"/>
  <c r="I128" i="14"/>
  <c r="I30" i="10"/>
  <c r="I123" i="14"/>
  <c r="I239" i="14"/>
  <c r="I138" i="14"/>
  <c r="J143" i="14"/>
  <c r="H143" i="14"/>
  <c r="I115" i="14"/>
  <c r="I223" i="14"/>
  <c r="I132" i="14"/>
  <c r="I17" i="14"/>
  <c r="I10" i="14"/>
  <c r="I113" i="14"/>
  <c r="I33" i="10"/>
  <c r="I13" i="10"/>
  <c r="I32" i="13"/>
  <c r="I26" i="14"/>
  <c r="I19" i="14"/>
  <c r="I16" i="10"/>
  <c r="I240" i="14"/>
  <c r="I219" i="14"/>
  <c r="I216" i="14"/>
  <c r="I218" i="14"/>
  <c r="D779" i="11"/>
  <c r="E46" i="11"/>
  <c r="I27" i="14"/>
  <c r="H38" i="14"/>
  <c r="J38" i="14"/>
  <c r="B107" i="4"/>
  <c r="C85" i="4"/>
  <c r="C95" i="4"/>
  <c r="H96" i="4"/>
  <c r="C93" i="4"/>
  <c r="D80" i="4"/>
  <c r="H100" i="4"/>
  <c r="G93" i="4"/>
  <c r="G87" i="4"/>
  <c r="G96" i="4"/>
  <c r="E87" i="4"/>
  <c r="E78" i="4"/>
  <c r="E92" i="4"/>
  <c r="D76" i="4"/>
  <c r="B81" i="4"/>
  <c r="F97" i="4"/>
  <c r="D90" i="4"/>
  <c r="D89" i="4"/>
  <c r="I91" i="4"/>
  <c r="I78" i="4"/>
  <c r="C82" i="4"/>
  <c r="B86" i="4"/>
  <c r="B98" i="4"/>
  <c r="F98" i="4"/>
  <c r="C104" i="4"/>
  <c r="E83" i="4"/>
  <c r="E95" i="4"/>
  <c r="F102" i="4"/>
  <c r="I77" i="4"/>
  <c r="D94" i="4"/>
  <c r="D98" i="4"/>
  <c r="G105" i="4"/>
  <c r="B92" i="4"/>
  <c r="B90" i="4"/>
  <c r="F83" i="4"/>
  <c r="D86" i="4"/>
  <c r="G100" i="4"/>
  <c r="D93" i="4"/>
  <c r="D102" i="4"/>
  <c r="I79" i="4"/>
  <c r="E81" i="4"/>
  <c r="D92" i="4"/>
  <c r="G97" i="4"/>
  <c r="C84" i="4"/>
  <c r="D77" i="4"/>
  <c r="F94" i="4"/>
  <c r="C76" i="4"/>
  <c r="E79" i="4"/>
  <c r="F101" i="4"/>
  <c r="E89" i="4"/>
  <c r="H81" i="4"/>
  <c r="G95" i="4"/>
  <c r="H83" i="4"/>
  <c r="C89" i="4"/>
  <c r="H84" i="4"/>
  <c r="D79" i="4"/>
  <c r="G88" i="4"/>
  <c r="F91" i="4"/>
  <c r="D96" i="4"/>
  <c r="E103" i="4"/>
  <c r="B83" i="4"/>
  <c r="I81" i="4"/>
  <c r="D87" i="4"/>
  <c r="E100" i="4"/>
  <c r="G92" i="4"/>
  <c r="E102" i="4"/>
  <c r="C94" i="4"/>
  <c r="D91" i="4"/>
  <c r="H87" i="4"/>
  <c r="D78" i="4"/>
  <c r="E85" i="4"/>
  <c r="G98" i="4"/>
  <c r="D99" i="4"/>
  <c r="F89" i="4"/>
  <c r="F104" i="4"/>
  <c r="E105" i="4"/>
  <c r="F78" i="4"/>
  <c r="G99" i="4"/>
  <c r="E76" i="4"/>
  <c r="H94" i="4"/>
  <c r="C83" i="4"/>
  <c r="I85" i="4"/>
  <c r="D97" i="4"/>
  <c r="B105" i="4"/>
  <c r="F76" i="4"/>
  <c r="H76" i="4"/>
  <c r="I84" i="4"/>
  <c r="H77" i="4"/>
  <c r="E94" i="4"/>
  <c r="E88" i="4"/>
  <c r="F95" i="4"/>
  <c r="H105" i="4"/>
  <c r="C79" i="4"/>
  <c r="F81" i="4"/>
  <c r="H95" i="4"/>
  <c r="B80" i="4"/>
  <c r="G82" i="4"/>
  <c r="I104" i="4"/>
  <c r="D100" i="4"/>
  <c r="G76" i="4"/>
  <c r="F90" i="4"/>
  <c r="H91" i="4"/>
  <c r="H88" i="4"/>
  <c r="F99" i="4"/>
  <c r="I89" i="4"/>
  <c r="F82" i="4"/>
  <c r="G81" i="4"/>
  <c r="F105" i="4"/>
  <c r="F96" i="4"/>
  <c r="B76" i="4"/>
  <c r="B85" i="4"/>
  <c r="B82" i="4"/>
  <c r="C80" i="4"/>
  <c r="C96" i="4"/>
  <c r="I88" i="4"/>
  <c r="H99" i="4"/>
  <c r="B78" i="4"/>
  <c r="F85" i="4"/>
  <c r="E97" i="4"/>
  <c r="I102" i="4"/>
  <c r="H89" i="4"/>
  <c r="B101" i="4"/>
  <c r="E99" i="4"/>
  <c r="B95" i="4"/>
  <c r="E101" i="4"/>
  <c r="E80" i="4"/>
  <c r="E90" i="4"/>
  <c r="C97" i="4"/>
  <c r="E84" i="4"/>
  <c r="D101" i="4"/>
  <c r="F80" i="4"/>
  <c r="G80" i="4"/>
  <c r="H98" i="4"/>
  <c r="H79" i="4"/>
  <c r="G94" i="4"/>
  <c r="H101" i="4"/>
  <c r="B102" i="4"/>
  <c r="C101" i="4"/>
  <c r="G91" i="4"/>
  <c r="D88" i="4"/>
  <c r="I95" i="4"/>
  <c r="G84" i="4"/>
  <c r="G102" i="4"/>
  <c r="D82" i="4"/>
  <c r="I83" i="4"/>
  <c r="C103" i="4"/>
  <c r="D85" i="4"/>
  <c r="G101" i="4"/>
  <c r="F79" i="4"/>
  <c r="B99" i="4"/>
  <c r="G89" i="4"/>
  <c r="B103" i="4"/>
  <c r="B77" i="4"/>
  <c r="D104" i="4"/>
  <c r="I100" i="4"/>
  <c r="B104" i="4"/>
  <c r="F87" i="4"/>
  <c r="I98" i="4"/>
  <c r="I92" i="4"/>
  <c r="G79" i="4"/>
  <c r="G86" i="4"/>
  <c r="B94" i="4"/>
  <c r="B93" i="4"/>
  <c r="H82" i="4"/>
  <c r="F92" i="4"/>
  <c r="H78" i="4"/>
  <c r="B87" i="4"/>
  <c r="I99" i="4"/>
  <c r="H85" i="4"/>
  <c r="I80" i="4"/>
  <c r="G83" i="4"/>
  <c r="C88" i="4"/>
  <c r="H80" i="4"/>
  <c r="C100" i="4"/>
  <c r="H86" i="4"/>
  <c r="C98" i="4"/>
  <c r="F84" i="4"/>
  <c r="I93" i="4"/>
  <c r="I103" i="4"/>
  <c r="C92" i="4"/>
  <c r="C87" i="4"/>
  <c r="F100" i="4"/>
  <c r="I90" i="4"/>
  <c r="E86" i="4"/>
  <c r="D84" i="4"/>
  <c r="B91" i="4"/>
  <c r="E93" i="4"/>
  <c r="B79" i="4"/>
  <c r="H104" i="4"/>
  <c r="C77" i="4"/>
  <c r="G85" i="4"/>
  <c r="I97" i="4"/>
  <c r="G103" i="4"/>
  <c r="I96" i="4"/>
  <c r="I101" i="4"/>
  <c r="H92" i="4"/>
  <c r="E82" i="4"/>
  <c r="F103" i="4"/>
  <c r="B96" i="4"/>
  <c r="E77" i="4"/>
  <c r="H90" i="4"/>
  <c r="E96" i="4"/>
  <c r="G77" i="4"/>
  <c r="C86" i="4"/>
  <c r="I105" i="4"/>
  <c r="B89" i="4"/>
  <c r="F88" i="4"/>
  <c r="D81" i="4"/>
  <c r="H102" i="4"/>
  <c r="D105" i="4"/>
  <c r="I86" i="4"/>
  <c r="E91" i="4"/>
  <c r="F77" i="4"/>
  <c r="D95" i="4"/>
  <c r="I87" i="4"/>
  <c r="F93" i="4"/>
  <c r="C105" i="4"/>
  <c r="D103" i="4"/>
  <c r="B97" i="4"/>
  <c r="I94" i="4"/>
  <c r="G90" i="4"/>
  <c r="C99" i="4"/>
  <c r="B84" i="4"/>
  <c r="G104" i="4"/>
  <c r="C90" i="4"/>
  <c r="B88" i="4"/>
  <c r="H93" i="4"/>
  <c r="F86" i="4"/>
  <c r="H103" i="4"/>
  <c r="C102" i="4"/>
  <c r="B100" i="4"/>
  <c r="D83" i="4"/>
  <c r="H97" i="4"/>
  <c r="G78" i="4"/>
  <c r="E104" i="4"/>
  <c r="I76" i="4"/>
  <c r="I82" i="4"/>
  <c r="C81" i="4"/>
  <c r="C78" i="4"/>
  <c r="C91" i="4"/>
  <c r="E98" i="4"/>
  <c r="I222" i="14"/>
  <c r="I121" i="14"/>
  <c r="I9" i="13"/>
  <c r="I31" i="13"/>
  <c r="I9" i="14"/>
  <c r="I243" i="14"/>
  <c r="I10" i="13"/>
  <c r="I18" i="10"/>
  <c r="I21" i="14"/>
  <c r="I120" i="14"/>
  <c r="I9" i="10"/>
  <c r="I227" i="14"/>
  <c r="I236" i="14"/>
  <c r="I224" i="14"/>
  <c r="I13" i="13"/>
  <c r="I27" i="13"/>
  <c r="I30" i="14"/>
  <c r="I118" i="14"/>
  <c r="D743" i="11"/>
  <c r="D46" i="11"/>
  <c r="I15" i="13"/>
  <c r="J38" i="13"/>
  <c r="I38" i="13"/>
  <c r="H38" i="13"/>
  <c r="D887" i="11"/>
  <c r="H46" i="11"/>
  <c r="D671" i="11"/>
  <c r="B46" i="11"/>
  <c r="D707" i="11"/>
  <c r="I7" i="10"/>
  <c r="J38" i="10"/>
  <c r="H38" i="10"/>
  <c r="H247" i="14"/>
  <c r="J247" i="14"/>
  <c r="I15" i="14"/>
  <c r="I124" i="14"/>
  <c r="I29" i="14"/>
  <c r="I232" i="14"/>
  <c r="I117" i="14"/>
  <c r="I19" i="13"/>
  <c r="I116" i="14"/>
  <c r="I230" i="14"/>
  <c r="I119" i="14"/>
  <c r="I11" i="10"/>
  <c r="I112" i="14"/>
  <c r="I11" i="13"/>
  <c r="I126" i="14"/>
  <c r="I18" i="13"/>
  <c r="I26" i="10"/>
  <c r="I234" i="14"/>
  <c r="D851" i="11"/>
  <c r="G46" i="11"/>
  <c r="F46" i="11"/>
  <c r="D815" i="11"/>
  <c r="I25" i="14"/>
  <c r="I21" i="13"/>
  <c r="I28" i="14"/>
  <c r="I35" i="14"/>
  <c r="I245" i="14"/>
  <c r="I20" i="14"/>
  <c r="I137" i="14"/>
  <c r="I241" i="14"/>
  <c r="I233" i="14"/>
  <c r="I130" i="14"/>
  <c r="I27" i="10"/>
  <c r="I29" i="13"/>
  <c r="I131" i="14"/>
  <c r="I12" i="13"/>
  <c r="I35" i="10"/>
  <c r="I225" i="14"/>
  <c r="I7" i="13"/>
  <c r="I34" i="13"/>
  <c r="I22" i="14"/>
  <c r="I127" i="14"/>
  <c r="I125" i="14"/>
  <c r="I221" i="14"/>
  <c r="I22" i="10"/>
</calcChain>
</file>

<file path=xl/sharedStrings.xml><?xml version="1.0" encoding="utf-8"?>
<sst xmlns="http://schemas.openxmlformats.org/spreadsheetml/2006/main" count="3353" uniqueCount="142">
  <si>
    <t xml:space="preserve"> </t>
  </si>
  <si>
    <t>Austria</t>
  </si>
  <si>
    <t>Belgium</t>
  </si>
  <si>
    <t>Switzerland</t>
  </si>
  <si>
    <t>Czech Republic</t>
  </si>
  <si>
    <t>Germany</t>
  </si>
  <si>
    <t>Denmark</t>
  </si>
  <si>
    <t>Spain</t>
  </si>
  <si>
    <t>Estonia</t>
  </si>
  <si>
    <t>Finland</t>
  </si>
  <si>
    <t>France</t>
  </si>
  <si>
    <t>Great Britain</t>
  </si>
  <si>
    <t>Greece</t>
  </si>
  <si>
    <t>Croatia</t>
  </si>
  <si>
    <t>Hungary</t>
  </si>
  <si>
    <t>Ireland</t>
  </si>
  <si>
    <t>Italy</t>
  </si>
  <si>
    <t>Lithuania</t>
  </si>
  <si>
    <t>Netherlands</t>
  </si>
  <si>
    <t>Norway</t>
  </si>
  <si>
    <t>Poland</t>
  </si>
  <si>
    <t>Slovenia</t>
  </si>
  <si>
    <t>Total</t>
  </si>
  <si>
    <t>Question 1- How many beds are served by your pharmacy?</t>
  </si>
  <si>
    <t>Complete hospitalisation</t>
  </si>
  <si>
    <t>Partial hospitalisation</t>
  </si>
  <si>
    <t>Country</t>
  </si>
  <si>
    <t>N 2000</t>
  </si>
  <si>
    <t>Mean 2000</t>
  </si>
  <si>
    <t>N 2005</t>
  </si>
  <si>
    <t>Mean 2005</t>
  </si>
  <si>
    <t>Standard Deviation 2005</t>
  </si>
  <si>
    <t>Sweden</t>
  </si>
  <si>
    <t>.</t>
  </si>
  <si>
    <t>Bulgaria</t>
  </si>
  <si>
    <t>Latvia</t>
  </si>
  <si>
    <t>Portugal</t>
  </si>
  <si>
    <t>Serbia</t>
  </si>
  <si>
    <t>N 2010</t>
  </si>
  <si>
    <t>Mean 2010</t>
  </si>
  <si>
    <t>Slovakia</t>
  </si>
  <si>
    <t>BiH</t>
  </si>
  <si>
    <t>FYROM</t>
  </si>
  <si>
    <t>Question 2 - Hospital type</t>
  </si>
  <si>
    <t>Year 2010</t>
  </si>
  <si>
    <t>Hospital type</t>
  </si>
  <si>
    <t>General teaching hospital</t>
  </si>
  <si>
    <t>General non teaching hospital</t>
  </si>
  <si>
    <t>Ophthalmic hospital</t>
  </si>
  <si>
    <t>Oncology hospital</t>
  </si>
  <si>
    <t>Psychiatric hospital</t>
  </si>
  <si>
    <t>Geriatric hospital</t>
  </si>
  <si>
    <t>Other</t>
  </si>
  <si>
    <t>Count</t>
  </si>
  <si>
    <t>Row %</t>
  </si>
  <si>
    <t>Column %</t>
  </si>
  <si>
    <t xml:space="preserve">Year 2005 </t>
  </si>
  <si>
    <t>Slovak Republic</t>
  </si>
  <si>
    <t>Hospital type 2010</t>
  </si>
  <si>
    <t>Hospital type 2005</t>
  </si>
  <si>
    <t>Table %</t>
  </si>
  <si>
    <t>General Teaching hospital</t>
  </si>
  <si>
    <t>General non Teaching hospital</t>
  </si>
  <si>
    <t>Comparison between years</t>
  </si>
  <si>
    <t>Difference between 2005 and 2000</t>
  </si>
  <si>
    <t>Question 3 - Average bed occupancy  in hospitals, in percent</t>
  </si>
  <si>
    <t>Bed occupancy, in percent</t>
  </si>
  <si>
    <t>Question 4 - Average duration of stay for inpatients</t>
  </si>
  <si>
    <t>Duration of stay for inpatients - hospital</t>
  </si>
  <si>
    <t>Question 5 - Hospital ownership</t>
  </si>
  <si>
    <t>Hospital ownership</t>
  </si>
  <si>
    <t>Public (i.e. owned by the government) hospital</t>
  </si>
  <si>
    <t>Church affiliated hospital</t>
  </si>
  <si>
    <t>Private hospital</t>
  </si>
  <si>
    <t xml:space="preserve">     -%</t>
  </si>
  <si>
    <t>Year 2005</t>
  </si>
  <si>
    <t>Question 6 - Financial types of hospitals</t>
  </si>
  <si>
    <t>Financial types of hospitals</t>
  </si>
  <si>
    <t>Profit making institution</t>
  </si>
  <si>
    <t>Non profit making institution</t>
  </si>
  <si>
    <t>n 2010</t>
  </si>
  <si>
    <t>Question 7 - Personnel: FTE doctors and nurses</t>
  </si>
  <si>
    <t>Number of nurses (full time equivalent - FTE)</t>
  </si>
  <si>
    <t>Number of doctors (full time equivalent - FTE)</t>
  </si>
  <si>
    <t>FTE nurses</t>
  </si>
  <si>
    <t>FTE doctors</t>
  </si>
  <si>
    <t>Question 8 - Is the hospital pharmacy director responsible for other departments in the hospital?</t>
  </si>
  <si>
    <t>year 2010</t>
  </si>
  <si>
    <t>Responsibility of pharmacy directors for other departments in the hospital</t>
  </si>
  <si>
    <t>Yes</t>
  </si>
  <si>
    <t>No</t>
  </si>
  <si>
    <t>Yes - Row %</t>
  </si>
  <si>
    <t>Difference between 2000 and 1995</t>
  </si>
  <si>
    <t>Responsibility for departments</t>
  </si>
  <si>
    <t>Sterilisation</t>
  </si>
  <si>
    <t>Infection control</t>
  </si>
  <si>
    <t>Medical analysis lab</t>
  </si>
  <si>
    <t>Medical devices</t>
  </si>
  <si>
    <t>Waste management</t>
  </si>
  <si>
    <t>Table%</t>
  </si>
  <si>
    <t>n yes</t>
  </si>
  <si>
    <t>n no</t>
  </si>
  <si>
    <t>Question 9 - To whom is the pharmacy director responsible?</t>
  </si>
  <si>
    <t>To the hospital Chief Executive Officer (Hospital Director)</t>
  </si>
  <si>
    <t>To an outside pharmacy Director</t>
  </si>
  <si>
    <t>To a contract administrator</t>
  </si>
  <si>
    <t>To a clinical medical Director</t>
  </si>
  <si>
    <t>To a local Authority</t>
  </si>
  <si>
    <t>To nobody</t>
  </si>
  <si>
    <t/>
  </si>
  <si>
    <t>COUNT</t>
  </si>
  <si>
    <t>Responsibility of pharmacy director to:</t>
  </si>
  <si>
    <t>Hospital chief executive officer (hospital director)</t>
  </si>
  <si>
    <t>Outside pharmacy director</t>
  </si>
  <si>
    <t>Contract administrator</t>
  </si>
  <si>
    <t>Clinical medical director</t>
  </si>
  <si>
    <t>Local authority</t>
  </si>
  <si>
    <t>Nobody</t>
  </si>
  <si>
    <t>ROW %</t>
  </si>
  <si>
    <t>COLUMN %</t>
  </si>
  <si>
    <t>TABLE %</t>
  </si>
  <si>
    <t>n total</t>
  </si>
  <si>
    <t xml:space="preserve">Yes </t>
  </si>
  <si>
    <t>Outside Pharmacy Director</t>
  </si>
  <si>
    <t>Contract Administrator</t>
  </si>
  <si>
    <t>Clinical Medical Director</t>
  </si>
  <si>
    <t>Local Authority</t>
  </si>
  <si>
    <t>Others</t>
  </si>
  <si>
    <t>Question 10 - As a percentage of the total hospital budget, what is the total cost of:</t>
  </si>
  <si>
    <t>Budget for operating the pharmacy (all expenses including salaries, drugs, sterile fluids, supplies)</t>
  </si>
  <si>
    <t>Budget only for the acquisition of drugs</t>
  </si>
  <si>
    <t>Question 11 - Has the pharmacy director freedom to allocate some resources from within the hospital budget to his department?</t>
  </si>
  <si>
    <t>Pharmacy director's freedom to allocate some resources within the hospital budget to his department</t>
  </si>
  <si>
    <t>Question 12 - Budget for:</t>
  </si>
  <si>
    <t>YEAR 2010</t>
  </si>
  <si>
    <t>Pharmacy equipment</t>
  </si>
  <si>
    <t>Research</t>
  </si>
  <si>
    <t>Clinical audit</t>
  </si>
  <si>
    <t>luxembourg</t>
  </si>
  <si>
    <t>UK</t>
  </si>
  <si>
    <t>Luxembourg</t>
  </si>
  <si>
    <t xml:space="preserve">To whom is pharmacy director responsible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</si>
</sst>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%"/>
    <numFmt numFmtId="167" formatCode="#,##0%"/>
  </numFmts>
  <fonts count="42" x14ac:knownFonts="1">
    <font>
      <sz val="8"/>
      <name val="Arial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9"/>
      <name val="Arial"/>
      <family val="2"/>
    </font>
    <font>
      <b/>
      <sz val="10"/>
      <name val="Arial"/>
      <family val="2"/>
      <charset val="238"/>
    </font>
    <font>
      <b/>
      <sz val="8"/>
      <color indexed="61"/>
      <name val="Arial CE"/>
      <charset val="238"/>
    </font>
    <font>
      <sz val="8"/>
      <name val="Arial"/>
      <family val="2"/>
    </font>
    <font>
      <sz val="9"/>
      <name val="Arial Narrow"/>
      <family val="2"/>
      <charset val="238"/>
    </font>
    <font>
      <sz val="10"/>
      <name val="Arial"/>
      <family val="2"/>
    </font>
    <font>
      <b/>
      <sz val="9"/>
      <name val="Arial Narrow"/>
      <family val="2"/>
    </font>
    <font>
      <sz val="8"/>
      <name val="Tahoma"/>
      <family val="2"/>
    </font>
    <font>
      <sz val="8"/>
      <name val="Arial CE"/>
    </font>
    <font>
      <sz val="9"/>
      <name val="Arial Narrow"/>
      <family val="2"/>
    </font>
    <font>
      <sz val="9"/>
      <color indexed="9"/>
      <name val="Arial"/>
      <family val="2"/>
    </font>
    <font>
      <sz val="8"/>
      <name val="Arial CE"/>
      <charset val="238"/>
    </font>
    <font>
      <b/>
      <sz val="8"/>
      <color indexed="46"/>
      <name val="Arial CE"/>
      <charset val="238"/>
    </font>
    <font>
      <b/>
      <sz val="12"/>
      <name val="Arial"/>
      <family val="2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ahoma"/>
      <family val="2"/>
    </font>
    <font>
      <sz val="9"/>
      <name val="Tahoma"/>
      <family val="2"/>
    </font>
    <font>
      <b/>
      <sz val="8"/>
      <color indexed="61"/>
      <name val="Arial"/>
      <family val="2"/>
    </font>
    <font>
      <b/>
      <sz val="8"/>
      <color indexed="61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sz val="9"/>
      <color theme="1"/>
      <name val="Arial Narrow"/>
      <family val="2"/>
      <charset val="238"/>
    </font>
    <font>
      <sz val="8"/>
      <color theme="1"/>
      <name val="Arial"/>
      <family val="2"/>
    </font>
    <font>
      <b/>
      <sz val="8"/>
      <color theme="1"/>
      <name val="Arial CE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Tahoma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  <charset val="238"/>
    </font>
    <font>
      <sz val="8"/>
      <name val="Tahom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2"/>
        <bgColor indexed="1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1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2"/>
      </patternFill>
    </fill>
    <fill>
      <patternFill patternType="solid">
        <fgColor theme="0" tint="-0.14999847407452621"/>
        <bgColor indexed="11"/>
      </patternFill>
    </fill>
    <fill>
      <patternFill patternType="solid">
        <fgColor rgb="FFD8D8D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FE7E7"/>
        <bgColor indexed="64"/>
      </patternFill>
    </fill>
    <fill>
      <patternFill patternType="solid">
        <fgColor rgb="FFD8D8D8"/>
        <bgColor indexed="11"/>
      </patternFill>
    </fill>
    <fill>
      <patternFill patternType="solid">
        <fgColor theme="0"/>
        <bgColor indexed="12"/>
      </patternFill>
    </fill>
    <fill>
      <patternFill patternType="solid">
        <fgColor rgb="FFD8D8D8"/>
        <bgColor indexed="12"/>
      </patternFill>
    </fill>
    <fill>
      <patternFill patternType="solid">
        <fgColor rgb="FFEAF1DD"/>
        <bgColor indexed="64"/>
      </patternFill>
    </fill>
  </fills>
  <borders count="130">
    <border>
      <left/>
      <right/>
      <top/>
      <bottom/>
      <diagonal/>
    </border>
    <border>
      <left/>
      <right/>
      <top style="medium">
        <color indexed="24"/>
      </top>
      <bottom/>
      <diagonal/>
    </border>
    <border>
      <left/>
      <right/>
      <top style="medium">
        <color indexed="61"/>
      </top>
      <bottom/>
      <diagonal/>
    </border>
    <border>
      <left/>
      <right style="dotted">
        <color indexed="61"/>
      </right>
      <top style="thin">
        <color indexed="61"/>
      </top>
      <bottom/>
      <diagonal/>
    </border>
    <border>
      <left style="dotted">
        <color indexed="61"/>
      </left>
      <right style="dotted">
        <color indexed="61"/>
      </right>
      <top style="thin">
        <color indexed="61"/>
      </top>
      <bottom/>
      <diagonal/>
    </border>
    <border>
      <left style="dotted">
        <color indexed="61"/>
      </left>
      <right/>
      <top style="thin">
        <color indexed="61"/>
      </top>
      <bottom/>
      <diagonal/>
    </border>
    <border>
      <left/>
      <right/>
      <top style="thin">
        <color indexed="61"/>
      </top>
      <bottom style="thin">
        <color indexed="61"/>
      </bottom>
      <diagonal/>
    </border>
    <border>
      <left style="dotted">
        <color indexed="61"/>
      </left>
      <right/>
      <top style="thin">
        <color indexed="61"/>
      </top>
      <bottom style="thin">
        <color indexed="61"/>
      </bottom>
      <diagonal/>
    </border>
    <border>
      <left/>
      <right style="dotted">
        <color indexed="61"/>
      </right>
      <top style="thin">
        <color indexed="61"/>
      </top>
      <bottom style="thin">
        <color indexed="61"/>
      </bottom>
      <diagonal/>
    </border>
    <border>
      <left/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/>
      <top style="thin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/>
      <bottom style="medium">
        <color indexed="61"/>
      </bottom>
      <diagonal/>
    </border>
    <border>
      <left style="dotted">
        <color indexed="61"/>
      </left>
      <right/>
      <top/>
      <bottom style="medium">
        <color indexed="61"/>
      </bottom>
      <diagonal/>
    </border>
    <border>
      <left/>
      <right style="dotted">
        <color indexed="61"/>
      </right>
      <top/>
      <bottom style="dotted">
        <color indexed="61"/>
      </bottom>
      <diagonal/>
    </border>
    <border>
      <left style="dotted">
        <color indexed="61"/>
      </left>
      <right style="dotted">
        <color indexed="61"/>
      </right>
      <top/>
      <bottom style="dotted">
        <color indexed="61"/>
      </bottom>
      <diagonal/>
    </border>
    <border>
      <left style="dotted">
        <color indexed="61"/>
      </left>
      <right/>
      <top style="medium">
        <color indexed="61"/>
      </top>
      <bottom style="dotted">
        <color indexed="61"/>
      </bottom>
      <diagonal/>
    </border>
    <border>
      <left/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/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/>
      <top style="dotted">
        <color indexed="61"/>
      </top>
      <bottom/>
      <diagonal/>
    </border>
    <border>
      <left/>
      <right/>
      <top/>
      <bottom style="medium">
        <color indexed="61"/>
      </bottom>
      <diagonal/>
    </border>
    <border>
      <left/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/>
      <top style="dotted">
        <color indexed="61"/>
      </top>
      <bottom style="medium">
        <color indexed="61"/>
      </bottom>
      <diagonal/>
    </border>
    <border>
      <left/>
      <right style="dotted">
        <color indexed="61"/>
      </right>
      <top style="medium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medium">
        <color indexed="61"/>
      </bottom>
      <diagonal/>
    </border>
    <border>
      <left style="dotted">
        <color indexed="61"/>
      </left>
      <right/>
      <top style="medium">
        <color indexed="61"/>
      </top>
      <bottom style="medium">
        <color indexed="61"/>
      </bottom>
      <diagonal/>
    </border>
    <border>
      <left/>
      <right/>
      <top style="medium">
        <color indexed="61"/>
      </top>
      <bottom style="dotted">
        <color indexed="61"/>
      </bottom>
      <diagonal/>
    </border>
    <border>
      <left/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/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dotted">
        <color indexed="61"/>
      </bottom>
      <diagonal/>
    </border>
    <border>
      <left/>
      <right/>
      <top style="dotted">
        <color indexed="61"/>
      </top>
      <bottom/>
      <diagonal/>
    </border>
    <border>
      <left/>
      <right/>
      <top style="dotted">
        <color indexed="61"/>
      </top>
      <bottom style="medium">
        <color indexed="61"/>
      </bottom>
      <diagonal/>
    </border>
    <border>
      <left/>
      <right style="dotted">
        <color indexed="61"/>
      </right>
      <top/>
      <bottom style="medium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1"/>
      </top>
      <bottom style="medium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1"/>
      </top>
      <bottom style="thin">
        <color indexed="6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thin">
        <color indexed="61"/>
      </bottom>
      <diagonal/>
    </border>
    <border>
      <left style="dotted">
        <color indexed="61"/>
      </left>
      <right/>
      <top/>
      <bottom style="thin">
        <color indexed="61"/>
      </bottom>
      <diagonal/>
    </border>
    <border>
      <left/>
      <right style="dotted">
        <color indexed="61"/>
      </right>
      <top/>
      <bottom style="thin">
        <color indexed="61"/>
      </bottom>
      <diagonal/>
    </border>
    <border>
      <left style="dotted">
        <color indexed="61"/>
      </left>
      <right style="dotted">
        <color indexed="61"/>
      </right>
      <top/>
      <bottom style="thin">
        <color indexed="6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indexed="61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dotted">
        <color theme="4" tint="-0.499984740745262"/>
      </left>
      <right style="thin">
        <color theme="4" tint="-0.499984740745262"/>
      </right>
      <top/>
      <bottom style="dott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indexed="64"/>
      </right>
      <top style="dotted">
        <color theme="4" tint="-0.499984740745262"/>
      </top>
      <bottom style="dotted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thin">
        <color indexed="64"/>
      </right>
      <top style="dotted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 style="thin">
        <color indexed="64"/>
      </right>
      <top/>
      <bottom style="thin">
        <color theme="4" tint="-0.499984740745262"/>
      </bottom>
      <diagonal/>
    </border>
    <border>
      <left/>
      <right style="dotted">
        <color indexed="61"/>
      </right>
      <top style="thin">
        <color theme="4" tint="-0.499984740745262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thin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1"/>
      </right>
      <top style="thin">
        <color theme="4" tint="-0.499984740745262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91">
    <xf numFmtId="0" fontId="0" fillId="0" borderId="0" xfId="0"/>
    <xf numFmtId="0" fontId="27" fillId="0" borderId="0" xfId="0" applyFont="1"/>
    <xf numFmtId="0" fontId="28" fillId="0" borderId="0" xfId="0" applyFont="1"/>
    <xf numFmtId="0" fontId="32" fillId="0" borderId="0" xfId="0" applyFont="1" applyBorder="1"/>
    <xf numFmtId="0" fontId="28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6" borderId="2" xfId="0" applyFont="1" applyFill="1" applyBorder="1"/>
    <xf numFmtId="0" fontId="4" fillId="6" borderId="0" xfId="0" applyFont="1" applyFill="1"/>
    <xf numFmtId="0" fontId="2" fillId="6" borderId="0" xfId="0" applyFont="1" applyFill="1" applyBorder="1"/>
    <xf numFmtId="0" fontId="4" fillId="6" borderId="0" xfId="0" applyFont="1" applyFill="1" applyBorder="1"/>
    <xf numFmtId="0" fontId="2" fillId="0" borderId="0" xfId="0" applyFont="1" applyFill="1" applyBorder="1"/>
    <xf numFmtId="0" fontId="32" fillId="0" borderId="0" xfId="0" applyFont="1" applyFill="1" applyBorder="1"/>
    <xf numFmtId="0" fontId="31" fillId="0" borderId="0" xfId="0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6" fillId="2" borderId="2" xfId="0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166" fontId="6" fillId="2" borderId="12" xfId="0" applyNumberFormat="1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/>
    </xf>
    <xf numFmtId="0" fontId="7" fillId="2" borderId="2" xfId="0" applyFont="1" applyFill="1" applyBorder="1"/>
    <xf numFmtId="3" fontId="8" fillId="0" borderId="14" xfId="0" applyNumberFormat="1" applyFont="1" applyBorder="1" applyAlignment="1">
      <alignment horizontal="right"/>
    </xf>
    <xf numFmtId="166" fontId="8" fillId="0" borderId="15" xfId="0" applyNumberFormat="1" applyFont="1" applyBorder="1" applyAlignment="1">
      <alignment horizontal="right"/>
    </xf>
    <xf numFmtId="0" fontId="8" fillId="0" borderId="15" xfId="0" applyNumberFormat="1" applyFont="1" applyBorder="1" applyAlignment="1">
      <alignment horizontal="right"/>
    </xf>
    <xf numFmtId="165" fontId="8" fillId="0" borderId="15" xfId="2" applyNumberFormat="1" applyFont="1" applyBorder="1" applyAlignment="1">
      <alignment horizontal="right"/>
    </xf>
    <xf numFmtId="3" fontId="8" fillId="0" borderId="15" xfId="0" applyNumberFormat="1" applyFont="1" applyBorder="1" applyAlignment="1">
      <alignment horizontal="right"/>
    </xf>
    <xf numFmtId="166" fontId="8" fillId="0" borderId="16" xfId="0" applyNumberFormat="1" applyFont="1" applyBorder="1" applyAlignment="1">
      <alignment horizontal="right"/>
    </xf>
    <xf numFmtId="10" fontId="4" fillId="0" borderId="0" xfId="0" applyNumberFormat="1" applyFont="1"/>
    <xf numFmtId="0" fontId="7" fillId="2" borderId="0" xfId="0" applyFont="1" applyFill="1" applyBorder="1"/>
    <xf numFmtId="0" fontId="7" fillId="2" borderId="17" xfId="0" applyFont="1" applyFill="1" applyBorder="1"/>
    <xf numFmtId="3" fontId="8" fillId="0" borderId="18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0" fontId="8" fillId="0" borderId="19" xfId="0" applyNumberFormat="1" applyFont="1" applyBorder="1" applyAlignment="1">
      <alignment horizontal="right"/>
    </xf>
    <xf numFmtId="165" fontId="8" fillId="0" borderId="19" xfId="2" applyNumberFormat="1" applyFont="1" applyBorder="1" applyAlignment="1">
      <alignment horizontal="right"/>
    </xf>
    <xf numFmtId="3" fontId="8" fillId="0" borderId="19" xfId="0" applyNumberFormat="1" applyFont="1" applyBorder="1" applyAlignment="1">
      <alignment horizontal="right"/>
    </xf>
    <xf numFmtId="166" fontId="8" fillId="0" borderId="20" xfId="0" applyNumberFormat="1" applyFont="1" applyBorder="1" applyAlignment="1">
      <alignment horizontal="right"/>
    </xf>
    <xf numFmtId="3" fontId="8" fillId="0" borderId="21" xfId="0" applyNumberFormat="1" applyFont="1" applyBorder="1" applyAlignment="1">
      <alignment horizontal="right"/>
    </xf>
    <xf numFmtId="166" fontId="8" fillId="0" borderId="22" xfId="0" applyNumberFormat="1" applyFont="1" applyBorder="1" applyAlignment="1">
      <alignment horizontal="right"/>
    </xf>
    <xf numFmtId="0" fontId="8" fillId="0" borderId="22" xfId="0" applyNumberFormat="1" applyFont="1" applyBorder="1" applyAlignment="1">
      <alignment horizontal="right"/>
    </xf>
    <xf numFmtId="165" fontId="8" fillId="0" borderId="22" xfId="2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0" fontId="7" fillId="2" borderId="24" xfId="0" applyFont="1" applyFill="1" applyBorder="1"/>
    <xf numFmtId="0" fontId="8" fillId="0" borderId="25" xfId="0" applyFont="1" applyBorder="1" applyAlignment="1">
      <alignment horizontal="right"/>
    </xf>
    <xf numFmtId="165" fontId="8" fillId="0" borderId="26" xfId="0" applyNumberFormat="1" applyFont="1" applyBorder="1" applyAlignment="1">
      <alignment horizontal="right"/>
    </xf>
    <xf numFmtId="0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165" fontId="8" fillId="0" borderId="27" xfId="0" applyNumberFormat="1" applyFont="1" applyBorder="1" applyAlignment="1">
      <alignment horizontal="right"/>
    </xf>
    <xf numFmtId="4" fontId="10" fillId="4" borderId="2" xfId="1" applyNumberFormat="1" applyFont="1" applyFill="1" applyBorder="1" applyAlignment="1">
      <alignment horizontal="left" wrapText="1"/>
    </xf>
    <xf numFmtId="4" fontId="10" fillId="4" borderId="0" xfId="1" applyNumberFormat="1" applyFont="1" applyFill="1" applyBorder="1" applyAlignment="1">
      <alignment horizontal="left" wrapText="1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4" fontId="6" fillId="4" borderId="29" xfId="1" applyNumberFormat="1" applyFont="1" applyFill="1" applyBorder="1" applyAlignment="1">
      <alignment horizontal="center" wrapText="1"/>
    </xf>
    <xf numFmtId="4" fontId="6" fillId="4" borderId="30" xfId="1" applyNumberFormat="1" applyFont="1" applyFill="1" applyBorder="1" applyAlignment="1">
      <alignment horizontal="center" wrapText="1"/>
    </xf>
    <xf numFmtId="4" fontId="12" fillId="5" borderId="31" xfId="1" applyNumberFormat="1" applyFont="1" applyFill="1" applyBorder="1" applyAlignment="1">
      <alignment horizontal="left" vertical="top" wrapText="1"/>
    </xf>
    <xf numFmtId="165" fontId="13" fillId="0" borderId="32" xfId="1" applyNumberFormat="1" applyFont="1" applyBorder="1" applyAlignment="1" applyProtection="1">
      <alignment horizontal="right" vertical="center" wrapText="1"/>
      <protection locked="0"/>
    </xf>
    <xf numFmtId="165" fontId="13" fillId="0" borderId="33" xfId="1" applyNumberFormat="1" applyFont="1" applyBorder="1" applyAlignment="1" applyProtection="1">
      <alignment horizontal="right" vertical="center" wrapText="1"/>
      <protection locked="0"/>
    </xf>
    <xf numFmtId="165" fontId="13" fillId="0" borderId="34" xfId="1" applyNumberFormat="1" applyFont="1" applyBorder="1" applyAlignment="1" applyProtection="1">
      <alignment horizontal="right" vertical="center" wrapText="1"/>
      <protection locked="0"/>
    </xf>
    <xf numFmtId="165" fontId="13" fillId="0" borderId="16" xfId="1" applyNumberFormat="1" applyFont="1" applyBorder="1" applyAlignment="1" applyProtection="1">
      <alignment horizontal="right" vertical="center" wrapText="1"/>
      <protection locked="0"/>
    </xf>
    <xf numFmtId="4" fontId="12" fillId="5" borderId="17" xfId="1" applyNumberFormat="1" applyFont="1" applyFill="1" applyBorder="1" applyAlignment="1">
      <alignment horizontal="left" vertical="top" wrapText="1"/>
    </xf>
    <xf numFmtId="165" fontId="13" fillId="0" borderId="18" xfId="1" applyNumberFormat="1" applyFont="1" applyBorder="1" applyAlignment="1" applyProtection="1">
      <alignment horizontal="right" vertical="center" wrapText="1"/>
      <protection locked="0"/>
    </xf>
    <xf numFmtId="165" fontId="13" fillId="0" borderId="19" xfId="1" applyNumberFormat="1" applyFont="1" applyBorder="1" applyAlignment="1" applyProtection="1">
      <alignment horizontal="right" vertical="center" wrapText="1"/>
      <protection locked="0"/>
    </xf>
    <xf numFmtId="165" fontId="13" fillId="0" borderId="20" xfId="1" applyNumberFormat="1" applyFont="1" applyBorder="1" applyAlignment="1" applyProtection="1">
      <alignment horizontal="right" vertical="center" wrapText="1"/>
      <protection locked="0"/>
    </xf>
    <xf numFmtId="4" fontId="12" fillId="5" borderId="35" xfId="1" applyNumberFormat="1" applyFont="1" applyFill="1" applyBorder="1" applyAlignment="1">
      <alignment horizontal="left" vertical="top" wrapText="1"/>
    </xf>
    <xf numFmtId="165" fontId="13" fillId="0" borderId="21" xfId="1" applyNumberFormat="1" applyFont="1" applyBorder="1" applyAlignment="1" applyProtection="1">
      <alignment horizontal="right" vertical="center" wrapText="1"/>
      <protection locked="0"/>
    </xf>
    <xf numFmtId="165" fontId="13" fillId="0" borderId="22" xfId="1" applyNumberFormat="1" applyFont="1" applyBorder="1" applyAlignment="1" applyProtection="1">
      <alignment horizontal="right" vertical="center" wrapText="1"/>
      <protection locked="0"/>
    </xf>
    <xf numFmtId="165" fontId="13" fillId="0" borderId="23" xfId="1" applyNumberFormat="1" applyFont="1" applyBorder="1" applyAlignment="1" applyProtection="1">
      <alignment horizontal="right" vertical="center" wrapText="1"/>
      <protection locked="0"/>
    </xf>
    <xf numFmtId="4" fontId="12" fillId="5" borderId="36" xfId="1" applyNumberFormat="1" applyFont="1" applyFill="1" applyBorder="1" applyAlignment="1">
      <alignment horizontal="left" vertical="top" wrapText="1"/>
    </xf>
    <xf numFmtId="165" fontId="13" fillId="0" borderId="25" xfId="1" applyNumberFormat="1" applyFont="1" applyBorder="1" applyAlignment="1" applyProtection="1">
      <alignment horizontal="right" vertical="center" wrapText="1"/>
      <protection locked="0"/>
    </xf>
    <xf numFmtId="165" fontId="13" fillId="0" borderId="26" xfId="1" applyNumberFormat="1" applyFont="1" applyBorder="1" applyAlignment="1" applyProtection="1">
      <alignment horizontal="right" vertical="center" wrapText="1"/>
      <protection locked="0"/>
    </xf>
    <xf numFmtId="165" fontId="13" fillId="0" borderId="27" xfId="1" applyNumberFormat="1" applyFont="1" applyBorder="1" applyAlignment="1" applyProtection="1">
      <alignment horizontal="right" vertical="center" wrapText="1"/>
      <protection locked="0"/>
    </xf>
    <xf numFmtId="9" fontId="4" fillId="0" borderId="0" xfId="0" applyNumberFormat="1" applyFont="1"/>
    <xf numFmtId="0" fontId="0" fillId="0" borderId="6" xfId="0" applyBorder="1" applyAlignment="1">
      <alignment horizontal="center"/>
    </xf>
    <xf numFmtId="0" fontId="0" fillId="0" borderId="0" xfId="0" applyBorder="1"/>
    <xf numFmtId="165" fontId="8" fillId="0" borderId="0" xfId="0" applyNumberFormat="1" applyFont="1" applyBorder="1" applyAlignment="1">
      <alignment horizontal="right"/>
    </xf>
    <xf numFmtId="0" fontId="14" fillId="0" borderId="0" xfId="0" applyFont="1"/>
    <xf numFmtId="0" fontId="4" fillId="0" borderId="0" xfId="0" applyFont="1" applyBorder="1"/>
    <xf numFmtId="0" fontId="15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vertical="justify" wrapText="1"/>
    </xf>
    <xf numFmtId="0" fontId="8" fillId="0" borderId="0" xfId="0" applyFont="1" applyFill="1" applyBorder="1"/>
    <xf numFmtId="164" fontId="8" fillId="0" borderId="0" xfId="0" applyNumberFormat="1" applyFont="1" applyFill="1" applyBorder="1"/>
    <xf numFmtId="0" fontId="17" fillId="0" borderId="0" xfId="0" applyFont="1"/>
    <xf numFmtId="4" fontId="19" fillId="4" borderId="37" xfId="1" applyNumberFormat="1" applyFont="1" applyFill="1" applyBorder="1" applyAlignment="1">
      <alignment horizontal="center" wrapText="1"/>
    </xf>
    <xf numFmtId="4" fontId="19" fillId="4" borderId="12" xfId="1" applyNumberFormat="1" applyFont="1" applyFill="1" applyBorder="1" applyAlignment="1">
      <alignment horizontal="center" wrapText="1"/>
    </xf>
    <xf numFmtId="4" fontId="19" fillId="4" borderId="13" xfId="1" applyNumberFormat="1" applyFont="1" applyFill="1" applyBorder="1" applyAlignment="1">
      <alignment horizontal="center" wrapText="1"/>
    </xf>
    <xf numFmtId="166" fontId="13" fillId="0" borderId="0" xfId="1" applyNumberFormat="1" applyFont="1" applyBorder="1" applyAlignment="1">
      <alignment vertical="center" wrapText="1"/>
    </xf>
    <xf numFmtId="4" fontId="15" fillId="5" borderId="31" xfId="1" applyNumberFormat="1" applyFont="1" applyFill="1" applyBorder="1" applyAlignment="1">
      <alignment horizontal="left" vertical="top" wrapText="1"/>
    </xf>
    <xf numFmtId="3" fontId="13" fillId="0" borderId="31" xfId="1" applyNumberFormat="1" applyFont="1" applyBorder="1" applyAlignment="1">
      <alignment vertical="center" wrapText="1"/>
    </xf>
    <xf numFmtId="166" fontId="13" fillId="0" borderId="34" xfId="1" applyNumberFormat="1" applyFont="1" applyBorder="1" applyAlignment="1">
      <alignment vertical="center" wrapText="1"/>
    </xf>
    <xf numFmtId="3" fontId="13" fillId="0" borderId="34" xfId="1" applyNumberFormat="1" applyFont="1" applyBorder="1" applyAlignment="1">
      <alignment vertical="center" wrapText="1"/>
    </xf>
    <xf numFmtId="166" fontId="13" fillId="0" borderId="16" xfId="1" applyNumberFormat="1" applyFont="1" applyBorder="1" applyAlignment="1">
      <alignment vertical="center" wrapText="1"/>
    </xf>
    <xf numFmtId="4" fontId="15" fillId="5" borderId="17" xfId="1" applyNumberFormat="1" applyFont="1" applyFill="1" applyBorder="1" applyAlignment="1">
      <alignment horizontal="left" vertical="top" wrapText="1"/>
    </xf>
    <xf numFmtId="3" fontId="13" fillId="0" borderId="17" xfId="1" applyNumberFormat="1" applyFont="1" applyBorder="1" applyAlignment="1">
      <alignment vertical="center" wrapText="1"/>
    </xf>
    <xf numFmtId="166" fontId="13" fillId="0" borderId="19" xfId="1" applyNumberFormat="1" applyFont="1" applyBorder="1" applyAlignment="1">
      <alignment vertical="center" wrapText="1"/>
    </xf>
    <xf numFmtId="3" fontId="13" fillId="0" borderId="19" xfId="1" applyNumberFormat="1" applyFont="1" applyBorder="1" applyAlignment="1">
      <alignment vertical="center" wrapText="1"/>
    </xf>
    <xf numFmtId="166" fontId="13" fillId="0" borderId="20" xfId="1" applyNumberFormat="1" applyFont="1" applyBorder="1" applyAlignment="1">
      <alignment vertical="center" wrapText="1"/>
    </xf>
    <xf numFmtId="4" fontId="15" fillId="5" borderId="35" xfId="1" applyNumberFormat="1" applyFont="1" applyFill="1" applyBorder="1" applyAlignment="1">
      <alignment horizontal="left" vertical="top" wrapText="1"/>
    </xf>
    <xf numFmtId="3" fontId="13" fillId="0" borderId="35" xfId="1" applyNumberFormat="1" applyFont="1" applyBorder="1" applyAlignment="1">
      <alignment vertical="center" wrapText="1"/>
    </xf>
    <xf numFmtId="166" fontId="13" fillId="0" borderId="22" xfId="1" applyNumberFormat="1" applyFont="1" applyBorder="1" applyAlignment="1">
      <alignment vertical="center" wrapText="1"/>
    </xf>
    <xf numFmtId="3" fontId="13" fillId="0" borderId="22" xfId="1" applyNumberFormat="1" applyFont="1" applyBorder="1" applyAlignment="1">
      <alignment vertical="center" wrapText="1"/>
    </xf>
    <xf numFmtId="166" fontId="13" fillId="0" borderId="23" xfId="1" applyNumberFormat="1" applyFont="1" applyBorder="1" applyAlignment="1">
      <alignment vertical="center" wrapText="1"/>
    </xf>
    <xf numFmtId="4" fontId="15" fillId="5" borderId="36" xfId="1" applyNumberFormat="1" applyFont="1" applyFill="1" applyBorder="1" applyAlignment="1">
      <alignment horizontal="left" vertical="top" wrapText="1"/>
    </xf>
    <xf numFmtId="3" fontId="13" fillId="0" borderId="36" xfId="1" applyNumberFormat="1" applyFont="1" applyBorder="1" applyAlignment="1">
      <alignment vertical="center" wrapText="1"/>
    </xf>
    <xf numFmtId="166" fontId="13" fillId="0" borderId="26" xfId="1" applyNumberFormat="1" applyFont="1" applyBorder="1" applyAlignment="1">
      <alignment vertical="center" wrapText="1"/>
    </xf>
    <xf numFmtId="3" fontId="13" fillId="0" borderId="26" xfId="1" applyNumberFormat="1" applyFont="1" applyBorder="1" applyAlignment="1">
      <alignment vertical="center" wrapText="1"/>
    </xf>
    <xf numFmtId="166" fontId="13" fillId="0" borderId="27" xfId="1" applyNumberFormat="1" applyFont="1" applyBorder="1" applyAlignment="1">
      <alignment vertical="center" wrapText="1"/>
    </xf>
    <xf numFmtId="4" fontId="15" fillId="2" borderId="0" xfId="0" applyNumberFormat="1" applyFont="1" applyFill="1" applyBorder="1" applyAlignment="1">
      <alignment vertical="justify"/>
    </xf>
    <xf numFmtId="4" fontId="15" fillId="2" borderId="35" xfId="0" applyNumberFormat="1" applyFont="1" applyFill="1" applyBorder="1"/>
    <xf numFmtId="4" fontId="15" fillId="2" borderId="36" xfId="0" applyNumberFormat="1" applyFont="1" applyFill="1" applyBorder="1"/>
    <xf numFmtId="166" fontId="8" fillId="0" borderId="26" xfId="0" applyNumberFormat="1" applyFont="1" applyBorder="1"/>
    <xf numFmtId="166" fontId="8" fillId="0" borderId="27" xfId="0" applyNumberFormat="1" applyFont="1" applyBorder="1"/>
    <xf numFmtId="0" fontId="2" fillId="0" borderId="0" xfId="0" applyFont="1" applyBorder="1"/>
    <xf numFmtId="166" fontId="8" fillId="0" borderId="0" xfId="0" applyNumberFormat="1" applyFont="1" applyBorder="1"/>
    <xf numFmtId="3" fontId="8" fillId="0" borderId="0" xfId="0" applyNumberFormat="1" applyFont="1" applyBorder="1"/>
    <xf numFmtId="3" fontId="8" fillId="0" borderId="25" xfId="0" applyNumberFormat="1" applyFont="1" applyBorder="1"/>
    <xf numFmtId="166" fontId="8" fillId="0" borderId="34" xfId="0" applyNumberFormat="1" applyFont="1" applyBorder="1"/>
    <xf numFmtId="3" fontId="8" fillId="0" borderId="26" xfId="0" applyNumberFormat="1" applyFont="1" applyBorder="1"/>
    <xf numFmtId="4" fontId="6" fillId="2" borderId="9" xfId="0" applyNumberFormat="1" applyFont="1" applyFill="1" applyBorder="1"/>
    <xf numFmtId="4" fontId="6" fillId="2" borderId="10" xfId="0" applyNumberFormat="1" applyFont="1" applyFill="1" applyBorder="1"/>
    <xf numFmtId="4" fontId="6" fillId="2" borderId="11" xfId="0" applyNumberFormat="1" applyFont="1" applyFill="1" applyBorder="1"/>
    <xf numFmtId="4" fontId="15" fillId="2" borderId="31" xfId="0" applyNumberFormat="1" applyFont="1" applyFill="1" applyBorder="1"/>
    <xf numFmtId="3" fontId="8" fillId="0" borderId="32" xfId="0" applyNumberFormat="1" applyFont="1" applyBorder="1"/>
    <xf numFmtId="3" fontId="8" fillId="0" borderId="34" xfId="0" applyNumberFormat="1" applyFont="1" applyBorder="1"/>
    <xf numFmtId="166" fontId="8" fillId="0" borderId="16" xfId="0" applyNumberFormat="1" applyFont="1" applyBorder="1"/>
    <xf numFmtId="4" fontId="15" fillId="2" borderId="17" xfId="0" applyNumberFormat="1" applyFont="1" applyFill="1" applyBorder="1"/>
    <xf numFmtId="3" fontId="8" fillId="0" borderId="18" xfId="0" applyNumberFormat="1" applyFont="1" applyBorder="1"/>
    <xf numFmtId="166" fontId="8" fillId="0" borderId="19" xfId="0" applyNumberFormat="1" applyFont="1" applyBorder="1"/>
    <xf numFmtId="3" fontId="8" fillId="0" borderId="19" xfId="0" applyNumberFormat="1" applyFont="1" applyBorder="1"/>
    <xf numFmtId="166" fontId="8" fillId="0" borderId="20" xfId="0" applyNumberFormat="1" applyFont="1" applyBorder="1"/>
    <xf numFmtId="3" fontId="8" fillId="0" borderId="21" xfId="0" applyNumberFormat="1" applyFont="1" applyBorder="1"/>
    <xf numFmtId="166" fontId="8" fillId="0" borderId="22" xfId="0" applyNumberFormat="1" applyFont="1" applyBorder="1"/>
    <xf numFmtId="3" fontId="8" fillId="0" borderId="22" xfId="0" applyNumberFormat="1" applyFont="1" applyBorder="1"/>
    <xf numFmtId="166" fontId="8" fillId="0" borderId="23" xfId="0" applyNumberFormat="1" applyFont="1" applyBorder="1"/>
    <xf numFmtId="4" fontId="15" fillId="0" borderId="0" xfId="0" applyNumberFormat="1" applyFont="1" applyFill="1" applyBorder="1" applyAlignment="1">
      <alignment vertical="justify"/>
    </xf>
    <xf numFmtId="4" fontId="15" fillId="0" borderId="0" xfId="0" applyNumberFormat="1" applyFont="1" applyFill="1" applyBorder="1"/>
    <xf numFmtId="0" fontId="14" fillId="0" borderId="0" xfId="0" applyFont="1" applyFill="1"/>
    <xf numFmtId="0" fontId="22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165" fontId="8" fillId="0" borderId="0" xfId="2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2" fillId="2" borderId="17" xfId="0" applyFont="1" applyFill="1" applyBorder="1"/>
    <xf numFmtId="165" fontId="8" fillId="0" borderId="0" xfId="0" applyNumberFormat="1" applyFont="1" applyFill="1" applyBorder="1"/>
    <xf numFmtId="165" fontId="8" fillId="0" borderId="0" xfId="2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4" fillId="2" borderId="24" xfId="0" applyFont="1" applyFill="1" applyBorder="1"/>
    <xf numFmtId="0" fontId="2" fillId="2" borderId="24" xfId="0" applyFont="1" applyFill="1" applyBorder="1"/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166" fontId="13" fillId="0" borderId="21" xfId="1" applyNumberFormat="1" applyFont="1" applyBorder="1" applyAlignment="1">
      <alignment horizontal="right" vertical="center" wrapText="1"/>
    </xf>
    <xf numFmtId="165" fontId="13" fillId="0" borderId="22" xfId="1" applyNumberFormat="1" applyFont="1" applyBorder="1" applyAlignment="1">
      <alignment horizontal="right" vertical="center" wrapText="1"/>
    </xf>
    <xf numFmtId="166" fontId="13" fillId="0" borderId="25" xfId="1" applyNumberFormat="1" applyFont="1" applyBorder="1" applyAlignment="1">
      <alignment horizontal="right" vertical="center" wrapText="1"/>
    </xf>
    <xf numFmtId="165" fontId="13" fillId="0" borderId="26" xfId="1" applyNumberFormat="1" applyFont="1" applyBorder="1" applyAlignment="1">
      <alignment horizontal="right" vertical="center" wrapText="1"/>
    </xf>
    <xf numFmtId="166" fontId="13" fillId="0" borderId="32" xfId="1" applyNumberFormat="1" applyFont="1" applyBorder="1" applyAlignment="1">
      <alignment horizontal="right" vertical="center" wrapText="1"/>
    </xf>
    <xf numFmtId="165" fontId="13" fillId="0" borderId="34" xfId="1" applyNumberFormat="1" applyFont="1" applyBorder="1" applyAlignment="1">
      <alignment horizontal="right" vertical="center" wrapText="1"/>
    </xf>
    <xf numFmtId="166" fontId="13" fillId="0" borderId="18" xfId="1" applyNumberFormat="1" applyFont="1" applyBorder="1" applyAlignment="1">
      <alignment horizontal="right" vertical="center" wrapText="1"/>
    </xf>
    <xf numFmtId="165" fontId="13" fillId="0" borderId="19" xfId="1" applyNumberFormat="1" applyFont="1" applyBorder="1" applyAlignment="1">
      <alignment horizontal="right" vertical="center" wrapText="1"/>
    </xf>
    <xf numFmtId="4" fontId="12" fillId="0" borderId="0" xfId="1" applyNumberFormat="1" applyFont="1" applyFill="1" applyBorder="1" applyAlignment="1">
      <alignment horizontal="left" vertical="top" wrapText="1"/>
    </xf>
    <xf numFmtId="166" fontId="13" fillId="0" borderId="0" xfId="1" applyNumberFormat="1" applyFont="1" applyBorder="1" applyAlignment="1">
      <alignment horizontal="right" vertical="center" wrapText="1"/>
    </xf>
    <xf numFmtId="165" fontId="13" fillId="0" borderId="0" xfId="1" applyNumberFormat="1" applyFont="1" applyBorder="1" applyAlignment="1">
      <alignment horizontal="right" vertical="center" wrapText="1"/>
    </xf>
    <xf numFmtId="165" fontId="13" fillId="0" borderId="0" xfId="1" applyNumberFormat="1" applyFont="1" applyBorder="1" applyAlignment="1" applyProtection="1">
      <alignment horizontal="right" vertical="center" wrapText="1"/>
      <protection locked="0"/>
    </xf>
    <xf numFmtId="167" fontId="8" fillId="0" borderId="26" xfId="0" applyNumberFormat="1" applyFont="1" applyBorder="1"/>
    <xf numFmtId="49" fontId="11" fillId="0" borderId="0" xfId="0" applyNumberFormat="1" applyFont="1" applyAlignment="1">
      <alignment horizontal="left" wrapText="1"/>
    </xf>
    <xf numFmtId="0" fontId="4" fillId="2" borderId="41" xfId="0" applyFont="1" applyFill="1" applyBorder="1"/>
    <xf numFmtId="4" fontId="9" fillId="4" borderId="2" xfId="1" applyNumberFormat="1" applyFill="1" applyBorder="1" applyAlignment="1">
      <alignment horizontal="left" wrapText="1"/>
    </xf>
    <xf numFmtId="4" fontId="6" fillId="4" borderId="28" xfId="1" applyNumberFormat="1" applyFont="1" applyFill="1" applyBorder="1" applyAlignment="1">
      <alignment horizontal="center" wrapText="1"/>
    </xf>
    <xf numFmtId="4" fontId="9" fillId="4" borderId="0" xfId="1" applyNumberFormat="1" applyFill="1" applyBorder="1" applyAlignment="1">
      <alignment horizontal="left" wrapText="1"/>
    </xf>
    <xf numFmtId="4" fontId="6" fillId="4" borderId="37" xfId="1" applyNumberFormat="1" applyFont="1" applyFill="1" applyBorder="1" applyAlignment="1">
      <alignment horizontal="center" wrapText="1"/>
    </xf>
    <xf numFmtId="4" fontId="6" fillId="4" borderId="12" xfId="1" applyNumberFormat="1" applyFont="1" applyFill="1" applyBorder="1" applyAlignment="1">
      <alignment horizontal="center" wrapText="1"/>
    </xf>
    <xf numFmtId="4" fontId="6" fillId="4" borderId="13" xfId="1" applyNumberFormat="1" applyFont="1" applyFill="1" applyBorder="1" applyAlignment="1">
      <alignment horizontal="center" wrapText="1"/>
    </xf>
    <xf numFmtId="4" fontId="2" fillId="5" borderId="31" xfId="1" applyNumberFormat="1" applyFont="1" applyFill="1" applyBorder="1" applyAlignment="1">
      <alignment horizontal="left" vertical="top" wrapText="1"/>
    </xf>
    <xf numFmtId="3" fontId="8" fillId="0" borderId="32" xfId="1" applyNumberFormat="1" applyFont="1" applyBorder="1" applyAlignment="1">
      <alignment vertical="center" wrapText="1"/>
    </xf>
    <xf numFmtId="3" fontId="8" fillId="0" borderId="34" xfId="1" applyNumberFormat="1" applyFont="1" applyBorder="1" applyAlignment="1">
      <alignment vertical="center" wrapText="1"/>
    </xf>
    <xf numFmtId="3" fontId="8" fillId="0" borderId="16" xfId="1" applyNumberFormat="1" applyFont="1" applyBorder="1" applyAlignment="1">
      <alignment vertical="center" wrapText="1"/>
    </xf>
    <xf numFmtId="4" fontId="2" fillId="5" borderId="17" xfId="1" applyNumberFormat="1" applyFont="1" applyFill="1" applyBorder="1" applyAlignment="1">
      <alignment horizontal="left" vertical="top" wrapText="1"/>
    </xf>
    <xf numFmtId="3" fontId="8" fillId="0" borderId="18" xfId="1" applyNumberFormat="1" applyFont="1" applyBorder="1" applyAlignment="1">
      <alignment vertical="center" wrapText="1"/>
    </xf>
    <xf numFmtId="3" fontId="8" fillId="0" borderId="19" xfId="1" applyNumberFormat="1" applyFont="1" applyBorder="1" applyAlignment="1">
      <alignment vertical="center" wrapText="1"/>
    </xf>
    <xf numFmtId="3" fontId="8" fillId="0" borderId="20" xfId="1" applyNumberFormat="1" applyFont="1" applyBorder="1" applyAlignment="1">
      <alignment vertical="center" wrapText="1"/>
    </xf>
    <xf numFmtId="3" fontId="8" fillId="0" borderId="21" xfId="1" applyNumberFormat="1" applyFont="1" applyBorder="1" applyAlignment="1">
      <alignment vertical="center" wrapText="1"/>
    </xf>
    <xf numFmtId="3" fontId="8" fillId="0" borderId="22" xfId="1" applyNumberFormat="1" applyFont="1" applyBorder="1" applyAlignment="1">
      <alignment vertical="center" wrapText="1"/>
    </xf>
    <xf numFmtId="3" fontId="8" fillId="0" borderId="23" xfId="1" applyNumberFormat="1" applyFont="1" applyBorder="1" applyAlignment="1">
      <alignment vertical="center" wrapText="1"/>
    </xf>
    <xf numFmtId="4" fontId="2" fillId="5" borderId="36" xfId="1" applyNumberFormat="1" applyFont="1" applyFill="1" applyBorder="1" applyAlignment="1">
      <alignment horizontal="left" vertical="top" wrapText="1"/>
    </xf>
    <xf numFmtId="3" fontId="8" fillId="0" borderId="25" xfId="1" applyNumberFormat="1" applyFont="1" applyBorder="1" applyAlignment="1">
      <alignment vertical="center" wrapText="1"/>
    </xf>
    <xf numFmtId="3" fontId="8" fillId="0" borderId="26" xfId="1" applyNumberFormat="1" applyFont="1" applyBorder="1" applyAlignment="1">
      <alignment vertical="center" wrapText="1"/>
    </xf>
    <xf numFmtId="3" fontId="8" fillId="0" borderId="27" xfId="1" applyNumberFormat="1" applyFont="1" applyBorder="1" applyAlignment="1">
      <alignment vertical="center" wrapText="1"/>
    </xf>
    <xf numFmtId="165" fontId="8" fillId="0" borderId="32" xfId="1" applyNumberFormat="1" applyFont="1" applyBorder="1" applyAlignment="1">
      <alignment vertical="center" wrapText="1"/>
    </xf>
    <xf numFmtId="165" fontId="8" fillId="0" borderId="34" xfId="1" applyNumberFormat="1" applyFont="1" applyBorder="1" applyAlignment="1">
      <alignment vertical="center" wrapText="1"/>
    </xf>
    <xf numFmtId="165" fontId="8" fillId="0" borderId="16" xfId="1" applyNumberFormat="1" applyFont="1" applyBorder="1" applyAlignment="1">
      <alignment vertical="center" wrapText="1"/>
    </xf>
    <xf numFmtId="165" fontId="8" fillId="0" borderId="18" xfId="1" applyNumberFormat="1" applyFont="1" applyBorder="1" applyAlignment="1">
      <alignment vertical="center" wrapText="1"/>
    </xf>
    <xf numFmtId="165" fontId="8" fillId="0" borderId="19" xfId="1" applyNumberFormat="1" applyFont="1" applyBorder="1" applyAlignment="1">
      <alignment vertical="center" wrapText="1"/>
    </xf>
    <xf numFmtId="165" fontId="8" fillId="0" borderId="20" xfId="1" applyNumberFormat="1" applyFont="1" applyBorder="1" applyAlignment="1">
      <alignment vertical="center" wrapText="1"/>
    </xf>
    <xf numFmtId="165" fontId="8" fillId="0" borderId="21" xfId="1" applyNumberFormat="1" applyFont="1" applyBorder="1" applyAlignment="1">
      <alignment vertical="center" wrapText="1"/>
    </xf>
    <xf numFmtId="165" fontId="8" fillId="0" borderId="22" xfId="1" applyNumberFormat="1" applyFont="1" applyBorder="1" applyAlignment="1">
      <alignment vertical="center" wrapText="1"/>
    </xf>
    <xf numFmtId="165" fontId="8" fillId="0" borderId="23" xfId="1" applyNumberFormat="1" applyFont="1" applyBorder="1" applyAlignment="1">
      <alignment vertical="center" wrapText="1"/>
    </xf>
    <xf numFmtId="165" fontId="8" fillId="0" borderId="25" xfId="1" applyNumberFormat="1" applyFont="1" applyBorder="1" applyAlignment="1">
      <alignment vertical="center" wrapText="1"/>
    </xf>
    <xf numFmtId="165" fontId="8" fillId="0" borderId="26" xfId="1" applyNumberFormat="1" applyFont="1" applyBorder="1" applyAlignment="1">
      <alignment vertical="center" wrapText="1"/>
    </xf>
    <xf numFmtId="165" fontId="8" fillId="0" borderId="27" xfId="1" applyNumberFormat="1" applyFont="1" applyBorder="1" applyAlignment="1">
      <alignment vertical="center" wrapText="1"/>
    </xf>
    <xf numFmtId="0" fontId="4" fillId="0" borderId="42" xfId="0" applyFont="1" applyBorder="1"/>
    <xf numFmtId="165" fontId="8" fillId="0" borderId="32" xfId="1" applyNumberFormat="1" applyFont="1" applyBorder="1" applyAlignment="1" applyProtection="1">
      <alignment horizontal="right" vertical="center" wrapText="1"/>
      <protection locked="0"/>
    </xf>
    <xf numFmtId="165" fontId="8" fillId="0" borderId="33" xfId="1" applyNumberFormat="1" applyFont="1" applyBorder="1" applyAlignment="1" applyProtection="1">
      <alignment horizontal="right" vertical="center" wrapText="1"/>
      <protection locked="0"/>
    </xf>
    <xf numFmtId="165" fontId="8" fillId="0" borderId="16" xfId="1" applyNumberFormat="1" applyFont="1" applyBorder="1" applyAlignment="1" applyProtection="1">
      <alignment horizontal="right" vertical="center" wrapText="1"/>
      <protection locked="0"/>
    </xf>
    <xf numFmtId="165" fontId="8" fillId="0" borderId="18" xfId="1" applyNumberFormat="1" applyFont="1" applyBorder="1" applyAlignment="1" applyProtection="1">
      <alignment horizontal="right" vertical="center" wrapText="1"/>
      <protection locked="0"/>
    </xf>
    <xf numFmtId="165" fontId="8" fillId="0" borderId="19" xfId="1" applyNumberFormat="1" applyFont="1" applyBorder="1" applyAlignment="1" applyProtection="1">
      <alignment horizontal="right" vertical="center" wrapText="1"/>
      <protection locked="0"/>
    </xf>
    <xf numFmtId="165" fontId="8" fillId="0" borderId="20" xfId="1" applyNumberFormat="1" applyFont="1" applyBorder="1" applyAlignment="1" applyProtection="1">
      <alignment horizontal="right" vertical="center" wrapText="1"/>
      <protection locked="0"/>
    </xf>
    <xf numFmtId="165" fontId="8" fillId="0" borderId="21" xfId="1" applyNumberFormat="1" applyFont="1" applyBorder="1" applyAlignment="1" applyProtection="1">
      <alignment horizontal="right" vertical="center" wrapText="1"/>
      <protection locked="0"/>
    </xf>
    <xf numFmtId="165" fontId="8" fillId="0" borderId="22" xfId="1" applyNumberFormat="1" applyFont="1" applyBorder="1" applyAlignment="1" applyProtection="1">
      <alignment horizontal="right" vertical="center" wrapText="1"/>
      <protection locked="0"/>
    </xf>
    <xf numFmtId="165" fontId="8" fillId="0" borderId="23" xfId="1" applyNumberFormat="1" applyFont="1" applyBorder="1" applyAlignment="1" applyProtection="1">
      <alignment horizontal="right" vertical="center" wrapText="1"/>
      <protection locked="0"/>
    </xf>
    <xf numFmtId="165" fontId="8" fillId="0" borderId="25" xfId="1" applyNumberFormat="1" applyFont="1" applyBorder="1" applyAlignment="1" applyProtection="1">
      <alignment horizontal="right" vertical="center" wrapText="1"/>
      <protection locked="0"/>
    </xf>
    <xf numFmtId="165" fontId="8" fillId="0" borderId="26" xfId="1" applyNumberFormat="1" applyFont="1" applyBorder="1" applyAlignment="1" applyProtection="1">
      <alignment horizontal="right" vertical="center" wrapText="1"/>
      <protection locked="0"/>
    </xf>
    <xf numFmtId="165" fontId="8" fillId="0" borderId="27" xfId="1" applyNumberFormat="1" applyFont="1" applyBorder="1" applyAlignment="1" applyProtection="1">
      <alignment horizontal="right" vertical="center" wrapText="1"/>
      <protection locked="0"/>
    </xf>
    <xf numFmtId="0" fontId="24" fillId="0" borderId="0" xfId="0" applyFont="1"/>
    <xf numFmtId="0" fontId="25" fillId="0" borderId="0" xfId="0" applyFont="1" applyFill="1"/>
    <xf numFmtId="4" fontId="12" fillId="5" borderId="2" xfId="1" applyNumberFormat="1" applyFont="1" applyFill="1" applyBorder="1" applyAlignment="1">
      <alignment horizontal="left" vertical="top" wrapText="1"/>
    </xf>
    <xf numFmtId="4" fontId="9" fillId="4" borderId="2" xfId="1" applyNumberFormat="1" applyFont="1" applyFill="1" applyBorder="1" applyAlignment="1">
      <alignment horizontal="left" wrapText="1"/>
    </xf>
    <xf numFmtId="4" fontId="9" fillId="4" borderId="0" xfId="1" applyNumberFormat="1" applyFont="1" applyFill="1" applyBorder="1" applyAlignment="1">
      <alignment horizontal="left" wrapText="1"/>
    </xf>
    <xf numFmtId="4" fontId="9" fillId="4" borderId="24" xfId="1" applyNumberFormat="1" applyFont="1" applyFill="1" applyBorder="1" applyAlignment="1">
      <alignment horizontal="left" wrapText="1"/>
    </xf>
    <xf numFmtId="0" fontId="18" fillId="2" borderId="43" xfId="0" applyFont="1" applyFill="1" applyBorder="1" applyAlignment="1">
      <alignment horizontal="center"/>
    </xf>
    <xf numFmtId="4" fontId="9" fillId="5" borderId="0" xfId="1" applyNumberFormat="1" applyFont="1" applyFill="1" applyBorder="1" applyAlignment="1">
      <alignment horizontal="left" vertical="top" wrapText="1"/>
    </xf>
    <xf numFmtId="4" fontId="9" fillId="5" borderId="24" xfId="1" applyNumberFormat="1" applyFont="1" applyFill="1" applyBorder="1" applyAlignment="1">
      <alignment horizontal="left" vertical="top" wrapText="1"/>
    </xf>
    <xf numFmtId="4" fontId="15" fillId="2" borderId="2" xfId="0" applyNumberFormat="1" applyFont="1" applyFill="1" applyBorder="1" applyAlignment="1">
      <alignment vertical="justify"/>
    </xf>
    <xf numFmtId="4" fontId="15" fillId="2" borderId="24" xfId="0" applyNumberFormat="1" applyFont="1" applyFill="1" applyBorder="1" applyAlignment="1">
      <alignment vertical="justify"/>
    </xf>
    <xf numFmtId="4" fontId="0" fillId="2" borderId="2" xfId="0" applyNumberFormat="1" applyFill="1" applyBorder="1"/>
    <xf numFmtId="4" fontId="0" fillId="2" borderId="0" xfId="0" applyNumberFormat="1" applyFill="1" applyBorder="1"/>
    <xf numFmtId="4" fontId="0" fillId="2" borderId="24" xfId="0" applyNumberFormat="1" applyFill="1" applyBorder="1"/>
    <xf numFmtId="4" fontId="6" fillId="4" borderId="41" xfId="1" applyNumberFormat="1" applyFont="1" applyFill="1" applyBorder="1" applyAlignment="1">
      <alignment horizontal="center" wrapText="1"/>
    </xf>
    <xf numFmtId="4" fontId="12" fillId="5" borderId="0" xfId="1" applyNumberFormat="1" applyFont="1" applyFill="1" applyBorder="1" applyAlignment="1">
      <alignment horizontal="left" vertical="top" wrapText="1"/>
    </xf>
    <xf numFmtId="4" fontId="12" fillId="5" borderId="24" xfId="1" applyNumberFormat="1" applyFont="1" applyFill="1" applyBorder="1" applyAlignment="1">
      <alignment horizontal="left" vertical="top" wrapText="1"/>
    </xf>
    <xf numFmtId="0" fontId="15" fillId="0" borderId="41" xfId="0" applyFont="1" applyBorder="1" applyAlignment="1">
      <alignment horizontal="center" wrapText="1"/>
    </xf>
    <xf numFmtId="4" fontId="9" fillId="5" borderId="17" xfId="1" applyNumberFormat="1" applyFill="1" applyBorder="1" applyAlignment="1">
      <alignment horizontal="left" vertical="top" wrapText="1"/>
    </xf>
    <xf numFmtId="4" fontId="9" fillId="5" borderId="35" xfId="1" applyNumberFormat="1" applyFill="1" applyBorder="1" applyAlignment="1">
      <alignment horizontal="left" vertical="top" wrapText="1"/>
    </xf>
    <xf numFmtId="4" fontId="9" fillId="5" borderId="36" xfId="1" applyNumberFormat="1" applyFill="1" applyBorder="1" applyAlignment="1">
      <alignment horizontal="left" vertical="top" wrapText="1"/>
    </xf>
    <xf numFmtId="0" fontId="0" fillId="0" borderId="24" xfId="0" applyBorder="1"/>
    <xf numFmtId="49" fontId="20" fillId="6" borderId="0" xfId="0" applyNumberFormat="1" applyFont="1" applyFill="1" applyBorder="1" applyAlignment="1">
      <alignment horizontal="right" wrapText="1"/>
    </xf>
    <xf numFmtId="4" fontId="9" fillId="8" borderId="0" xfId="1" applyNumberFormat="1" applyFont="1" applyFill="1" applyBorder="1" applyAlignment="1">
      <alignment horizontal="left" wrapText="1"/>
    </xf>
    <xf numFmtId="0" fontId="4" fillId="9" borderId="0" xfId="0" applyFont="1" applyFill="1" applyBorder="1"/>
    <xf numFmtId="49" fontId="20" fillId="9" borderId="0" xfId="0" applyNumberFormat="1" applyFont="1" applyFill="1" applyBorder="1" applyAlignment="1">
      <alignment horizontal="right" wrapText="1"/>
    </xf>
    <xf numFmtId="166" fontId="13" fillId="6" borderId="26" xfId="1" applyNumberFormat="1" applyFont="1" applyFill="1" applyBorder="1" applyAlignment="1">
      <alignment vertical="center" wrapText="1"/>
    </xf>
    <xf numFmtId="166" fontId="4" fillId="6" borderId="0" xfId="0" applyNumberFormat="1" applyFont="1" applyFill="1"/>
    <xf numFmtId="4" fontId="0" fillId="6" borderId="2" xfId="0" applyNumberFormat="1" applyFill="1" applyBorder="1"/>
    <xf numFmtId="4" fontId="0" fillId="6" borderId="0" xfId="0" applyNumberFormat="1" applyFill="1" applyBorder="1"/>
    <xf numFmtId="4" fontId="15" fillId="6" borderId="0" xfId="0" applyNumberFormat="1" applyFont="1" applyFill="1" applyBorder="1" applyAlignment="1">
      <alignment vertical="justify"/>
    </xf>
    <xf numFmtId="4" fontId="15" fillId="6" borderId="0" xfId="0" applyNumberFormat="1" applyFont="1" applyFill="1" applyBorder="1"/>
    <xf numFmtId="3" fontId="8" fillId="6" borderId="0" xfId="0" applyNumberFormat="1" applyFont="1" applyFill="1" applyBorder="1"/>
    <xf numFmtId="166" fontId="8" fillId="6" borderId="0" xfId="0" applyNumberFormat="1" applyFont="1" applyFill="1" applyBorder="1"/>
    <xf numFmtId="4" fontId="15" fillId="6" borderId="0" xfId="0" applyNumberFormat="1" applyFont="1" applyFill="1" applyBorder="1" applyAlignment="1"/>
    <xf numFmtId="49" fontId="11" fillId="6" borderId="0" xfId="0" applyNumberFormat="1" applyFont="1" applyFill="1" applyBorder="1" applyAlignment="1">
      <alignment wrapText="1"/>
    </xf>
    <xf numFmtId="0" fontId="2" fillId="2" borderId="31" xfId="0" applyFont="1" applyFill="1" applyBorder="1"/>
    <xf numFmtId="4" fontId="12" fillId="5" borderId="2" xfId="1" applyNumberFormat="1" applyFont="1" applyFill="1" applyBorder="1" applyAlignment="1">
      <alignment vertical="top" wrapText="1"/>
    </xf>
    <xf numFmtId="4" fontId="9" fillId="5" borderId="0" xfId="1" applyNumberFormat="1" applyFill="1" applyBorder="1" applyAlignment="1">
      <alignment vertical="top" wrapText="1"/>
    </xf>
    <xf numFmtId="4" fontId="9" fillId="5" borderId="24" xfId="1" applyNumberFormat="1" applyFill="1" applyBorder="1" applyAlignment="1">
      <alignment vertical="top" wrapText="1"/>
    </xf>
    <xf numFmtId="0" fontId="29" fillId="9" borderId="0" xfId="0" applyFont="1" applyFill="1" applyBorder="1" applyAlignment="1">
      <alignment vertical="justify" wrapText="1"/>
    </xf>
    <xf numFmtId="0" fontId="29" fillId="9" borderId="0" xfId="0" applyFont="1" applyFill="1" applyBorder="1"/>
    <xf numFmtId="2" fontId="29" fillId="9" borderId="0" xfId="0" applyNumberFormat="1" applyFont="1" applyFill="1" applyBorder="1"/>
    <xf numFmtId="0" fontId="31" fillId="9" borderId="0" xfId="0" applyFont="1" applyFill="1" applyBorder="1"/>
    <xf numFmtId="164" fontId="31" fillId="9" borderId="0" xfId="0" applyNumberFormat="1" applyFont="1" applyFill="1" applyBorder="1"/>
    <xf numFmtId="0" fontId="28" fillId="9" borderId="0" xfId="0" applyFont="1" applyFill="1"/>
    <xf numFmtId="0" fontId="28" fillId="9" borderId="0" xfId="0" applyFont="1" applyFill="1" applyBorder="1"/>
    <xf numFmtId="4" fontId="19" fillId="6" borderId="3" xfId="0" applyNumberFormat="1" applyFont="1" applyFill="1" applyBorder="1" applyAlignment="1">
      <alignment horizontal="right"/>
    </xf>
    <xf numFmtId="4" fontId="19" fillId="6" borderId="4" xfId="0" applyNumberFormat="1" applyFont="1" applyFill="1" applyBorder="1" applyAlignment="1">
      <alignment horizontal="right"/>
    </xf>
    <xf numFmtId="4" fontId="19" fillId="6" borderId="5" xfId="0" applyNumberFormat="1" applyFont="1" applyFill="1" applyBorder="1" applyAlignment="1">
      <alignment horizontal="right"/>
    </xf>
    <xf numFmtId="165" fontId="8" fillId="3" borderId="52" xfId="2" applyNumberFormat="1" applyFont="1" applyFill="1" applyBorder="1" applyAlignment="1">
      <alignment horizontal="right"/>
    </xf>
    <xf numFmtId="166" fontId="8" fillId="6" borderId="52" xfId="0" applyNumberFormat="1" applyFont="1" applyFill="1" applyBorder="1" applyAlignment="1">
      <alignment horizontal="right"/>
    </xf>
    <xf numFmtId="166" fontId="8" fillId="0" borderId="53" xfId="0" applyNumberFormat="1" applyFont="1" applyBorder="1" applyAlignment="1">
      <alignment horizontal="right"/>
    </xf>
    <xf numFmtId="165" fontId="8" fillId="3" borderId="54" xfId="2" applyNumberFormat="1" applyFont="1" applyFill="1" applyBorder="1" applyAlignment="1">
      <alignment horizontal="right"/>
    </xf>
    <xf numFmtId="166" fontId="8" fillId="6" borderId="54" xfId="0" applyNumberFormat="1" applyFont="1" applyFill="1" applyBorder="1" applyAlignment="1">
      <alignment horizontal="right"/>
    </xf>
    <xf numFmtId="166" fontId="8" fillId="0" borderId="55" xfId="0" applyNumberFormat="1" applyFont="1" applyBorder="1" applyAlignment="1">
      <alignment horizontal="right"/>
    </xf>
    <xf numFmtId="165" fontId="21" fillId="7" borderId="58" xfId="0" applyNumberFormat="1" applyFont="1" applyFill="1" applyBorder="1" applyAlignment="1">
      <alignment horizontal="right" wrapText="1"/>
    </xf>
    <xf numFmtId="165" fontId="21" fillId="7" borderId="59" xfId="0" applyNumberFormat="1" applyFont="1" applyFill="1" applyBorder="1" applyAlignment="1">
      <alignment horizontal="right" wrapText="1"/>
    </xf>
    <xf numFmtId="166" fontId="8" fillId="7" borderId="59" xfId="0" applyNumberFormat="1" applyFont="1" applyFill="1" applyBorder="1" applyAlignment="1">
      <alignment horizontal="right"/>
    </xf>
    <xf numFmtId="165" fontId="21" fillId="7" borderId="61" xfId="0" applyNumberFormat="1" applyFont="1" applyFill="1" applyBorder="1" applyAlignment="1">
      <alignment horizontal="right" wrapText="1"/>
    </xf>
    <xf numFmtId="165" fontId="21" fillId="7" borderId="62" xfId="0" applyNumberFormat="1" applyFont="1" applyFill="1" applyBorder="1" applyAlignment="1">
      <alignment horizontal="right" wrapText="1"/>
    </xf>
    <xf numFmtId="4" fontId="15" fillId="7" borderId="62" xfId="0" applyNumberFormat="1" applyFont="1" applyFill="1" applyBorder="1"/>
    <xf numFmtId="166" fontId="8" fillId="0" borderId="64" xfId="0" applyNumberFormat="1" applyFont="1" applyBorder="1" applyAlignment="1">
      <alignment horizontal="right"/>
    </xf>
    <xf numFmtId="166" fontId="8" fillId="0" borderId="65" xfId="0" applyNumberFormat="1" applyFont="1" applyBorder="1" applyAlignment="1">
      <alignment horizontal="right"/>
    </xf>
    <xf numFmtId="166" fontId="8" fillId="7" borderId="62" xfId="0" applyNumberFormat="1" applyFont="1" applyFill="1" applyBorder="1" applyAlignment="1">
      <alignment horizontal="right"/>
    </xf>
    <xf numFmtId="0" fontId="4" fillId="9" borderId="0" xfId="0" applyFont="1" applyFill="1"/>
    <xf numFmtId="49" fontId="20" fillId="9" borderId="69" xfId="0" applyNumberFormat="1" applyFont="1" applyFill="1" applyBorder="1" applyAlignment="1">
      <alignment horizontal="right" wrapText="1"/>
    </xf>
    <xf numFmtId="4" fontId="15" fillId="9" borderId="69" xfId="0" applyNumberFormat="1" applyFont="1" applyFill="1" applyBorder="1"/>
    <xf numFmtId="4" fontId="9" fillId="8" borderId="67" xfId="1" applyNumberFormat="1" applyFont="1" applyFill="1" applyBorder="1" applyAlignment="1">
      <alignment horizontal="left" wrapText="1"/>
    </xf>
    <xf numFmtId="4" fontId="9" fillId="8" borderId="70" xfId="1" applyNumberFormat="1" applyFont="1" applyFill="1" applyBorder="1" applyAlignment="1">
      <alignment horizontal="left" wrapText="1"/>
    </xf>
    <xf numFmtId="4" fontId="9" fillId="8" borderId="68" xfId="1" applyNumberFormat="1" applyFont="1" applyFill="1" applyBorder="1" applyAlignment="1">
      <alignment horizontal="left" wrapText="1"/>
    </xf>
    <xf numFmtId="4" fontId="9" fillId="10" borderId="68" xfId="1" applyNumberFormat="1" applyFont="1" applyFill="1" applyBorder="1" applyAlignment="1">
      <alignment horizontal="left" vertical="top" wrapText="1"/>
    </xf>
    <xf numFmtId="0" fontId="3" fillId="6" borderId="68" xfId="0" applyFont="1" applyFill="1" applyBorder="1"/>
    <xf numFmtId="0" fontId="4" fillId="6" borderId="71" xfId="0" applyFont="1" applyFill="1" applyBorder="1"/>
    <xf numFmtId="4" fontId="12" fillId="10" borderId="68" xfId="1" applyNumberFormat="1" applyFont="1" applyFill="1" applyBorder="1" applyAlignment="1">
      <alignment horizontal="left" vertical="top" wrapText="1"/>
    </xf>
    <xf numFmtId="4" fontId="19" fillId="8" borderId="51" xfId="1" applyNumberFormat="1" applyFont="1" applyFill="1" applyBorder="1" applyAlignment="1">
      <alignment horizontal="center" wrapText="1"/>
    </xf>
    <xf numFmtId="0" fontId="21" fillId="6" borderId="58" xfId="0" applyFont="1" applyFill="1" applyBorder="1" applyAlignment="1">
      <alignment horizontal="right" wrapText="1"/>
    </xf>
    <xf numFmtId="165" fontId="35" fillId="6" borderId="52" xfId="0" applyNumberFormat="1" applyFont="1" applyFill="1" applyBorder="1" applyAlignment="1">
      <alignment horizontal="right" wrapText="1"/>
    </xf>
    <xf numFmtId="166" fontId="13" fillId="6" borderId="52" xfId="1" applyNumberFormat="1" applyFont="1" applyFill="1" applyBorder="1" applyAlignment="1">
      <alignment vertical="center" wrapText="1"/>
    </xf>
    <xf numFmtId="166" fontId="13" fillId="6" borderId="53" xfId="1" applyNumberFormat="1" applyFont="1" applyFill="1" applyBorder="1" applyAlignment="1">
      <alignment vertical="center" wrapText="1"/>
    </xf>
    <xf numFmtId="0" fontId="21" fillId="6" borderId="59" xfId="0" applyFont="1" applyFill="1" applyBorder="1" applyAlignment="1">
      <alignment horizontal="right" wrapText="1"/>
    </xf>
    <xf numFmtId="165" fontId="35" fillId="6" borderId="54" xfId="0" applyNumberFormat="1" applyFont="1" applyFill="1" applyBorder="1" applyAlignment="1">
      <alignment horizontal="right" wrapText="1"/>
    </xf>
    <xf numFmtId="166" fontId="13" fillId="6" borderId="54" xfId="1" applyNumberFormat="1" applyFont="1" applyFill="1" applyBorder="1" applyAlignment="1">
      <alignment vertical="center" wrapText="1"/>
    </xf>
    <xf numFmtId="166" fontId="13" fillId="6" borderId="55" xfId="1" applyNumberFormat="1" applyFont="1" applyFill="1" applyBorder="1" applyAlignment="1">
      <alignment vertical="center" wrapText="1"/>
    </xf>
    <xf numFmtId="0" fontId="4" fillId="6" borderId="59" xfId="0" applyFont="1" applyFill="1" applyBorder="1"/>
    <xf numFmtId="0" fontId="4" fillId="6" borderId="54" xfId="0" applyFont="1" applyFill="1" applyBorder="1"/>
    <xf numFmtId="0" fontId="4" fillId="6" borderId="55" xfId="0" applyFont="1" applyFill="1" applyBorder="1"/>
    <xf numFmtId="0" fontId="21" fillId="6" borderId="60" xfId="0" applyFont="1" applyFill="1" applyBorder="1" applyAlignment="1">
      <alignment horizontal="right" wrapText="1"/>
    </xf>
    <xf numFmtId="165" fontId="35" fillId="6" borderId="56" xfId="0" applyNumberFormat="1" applyFont="1" applyFill="1" applyBorder="1" applyAlignment="1">
      <alignment horizontal="right" wrapText="1"/>
    </xf>
    <xf numFmtId="165" fontId="31" fillId="6" borderId="56" xfId="0" applyNumberFormat="1" applyFont="1" applyFill="1" applyBorder="1" applyAlignment="1">
      <alignment horizontal="right"/>
    </xf>
    <xf numFmtId="9" fontId="35" fillId="6" borderId="56" xfId="0" applyNumberFormat="1" applyFont="1" applyFill="1" applyBorder="1" applyAlignment="1">
      <alignment horizontal="right" wrapText="1"/>
    </xf>
    <xf numFmtId="166" fontId="13" fillId="6" borderId="57" xfId="1" applyNumberFormat="1" applyFont="1" applyFill="1" applyBorder="1" applyAlignment="1">
      <alignment vertical="center" wrapText="1"/>
    </xf>
    <xf numFmtId="0" fontId="21" fillId="6" borderId="61" xfId="0" applyFont="1" applyFill="1" applyBorder="1" applyAlignment="1">
      <alignment horizontal="right" wrapText="1"/>
    </xf>
    <xf numFmtId="0" fontId="21" fillId="6" borderId="62" xfId="0" applyFont="1" applyFill="1" applyBorder="1" applyAlignment="1">
      <alignment horizontal="right" wrapText="1"/>
    </xf>
    <xf numFmtId="0" fontId="4" fillId="6" borderId="62" xfId="0" applyFont="1" applyFill="1" applyBorder="1"/>
    <xf numFmtId="0" fontId="21" fillId="6" borderId="63" xfId="0" applyFont="1" applyFill="1" applyBorder="1" applyAlignment="1">
      <alignment horizontal="right" wrapText="1"/>
    </xf>
    <xf numFmtId="166" fontId="13" fillId="6" borderId="65" xfId="1" applyNumberFormat="1" applyFont="1" applyFill="1" applyBorder="1" applyAlignment="1">
      <alignment vertical="center" wrapText="1"/>
    </xf>
    <xf numFmtId="0" fontId="4" fillId="6" borderId="65" xfId="0" applyFont="1" applyFill="1" applyBorder="1"/>
    <xf numFmtId="166" fontId="13" fillId="6" borderId="66" xfId="1" applyNumberFormat="1" applyFont="1" applyFill="1" applyBorder="1" applyAlignment="1">
      <alignment vertical="center" wrapText="1"/>
    </xf>
    <xf numFmtId="166" fontId="13" fillId="6" borderId="64" xfId="1" applyNumberFormat="1" applyFont="1" applyFill="1" applyBorder="1" applyAlignment="1">
      <alignment vertical="center" wrapText="1"/>
    </xf>
    <xf numFmtId="49" fontId="11" fillId="6" borderId="0" xfId="0" applyNumberFormat="1" applyFont="1" applyFill="1" applyBorder="1" applyAlignment="1">
      <alignment horizontal="right" wrapText="1"/>
    </xf>
    <xf numFmtId="49" fontId="11" fillId="6" borderId="72" xfId="0" applyNumberFormat="1" applyFont="1" applyFill="1" applyBorder="1" applyAlignment="1">
      <alignment horizontal="right" wrapText="1"/>
    </xf>
    <xf numFmtId="4" fontId="19" fillId="8" borderId="51" xfId="1" applyNumberFormat="1" applyFont="1" applyFill="1" applyBorder="1" applyAlignment="1">
      <alignment horizontal="center" wrapText="1"/>
    </xf>
    <xf numFmtId="4" fontId="0" fillId="6" borderId="0" xfId="0" applyNumberFormat="1" applyFill="1" applyBorder="1"/>
    <xf numFmtId="0" fontId="4" fillId="12" borderId="38" xfId="0" applyFont="1" applyFill="1" applyBorder="1"/>
    <xf numFmtId="0" fontId="4" fillId="12" borderId="39" xfId="0" applyFont="1" applyFill="1" applyBorder="1"/>
    <xf numFmtId="0" fontId="4" fillId="12" borderId="73" xfId="0" applyFont="1" applyFill="1" applyBorder="1"/>
    <xf numFmtId="0" fontId="4" fillId="12" borderId="0" xfId="0" applyFont="1" applyFill="1" applyBorder="1"/>
    <xf numFmtId="0" fontId="7" fillId="12" borderId="73" xfId="0" applyFont="1" applyFill="1" applyBorder="1"/>
    <xf numFmtId="0" fontId="7" fillId="12" borderId="44" xfId="0" applyFont="1" applyFill="1" applyBorder="1"/>
    <xf numFmtId="0" fontId="7" fillId="12" borderId="38" xfId="0" applyFont="1" applyFill="1" applyBorder="1"/>
    <xf numFmtId="4" fontId="15" fillId="9" borderId="85" xfId="0" applyNumberFormat="1" applyFont="1" applyFill="1" applyBorder="1"/>
    <xf numFmtId="4" fontId="15" fillId="9" borderId="86" xfId="0" applyNumberFormat="1" applyFont="1" applyFill="1" applyBorder="1"/>
    <xf numFmtId="0" fontId="7" fillId="9" borderId="86" xfId="0" applyFont="1" applyFill="1" applyBorder="1"/>
    <xf numFmtId="0" fontId="30" fillId="7" borderId="84" xfId="0" applyNumberFormat="1" applyFont="1" applyFill="1" applyBorder="1" applyAlignment="1">
      <alignment horizontal="center"/>
    </xf>
    <xf numFmtId="0" fontId="30" fillId="7" borderId="82" xfId="0" applyNumberFormat="1" applyFont="1" applyFill="1" applyBorder="1" applyAlignment="1">
      <alignment horizontal="center"/>
    </xf>
    <xf numFmtId="0" fontId="30" fillId="3" borderId="82" xfId="0" applyNumberFormat="1" applyFont="1" applyFill="1" applyBorder="1" applyAlignment="1">
      <alignment horizontal="center"/>
    </xf>
    <xf numFmtId="0" fontId="30" fillId="14" borderId="82" xfId="0" applyNumberFormat="1" applyFont="1" applyFill="1" applyBorder="1" applyAlignment="1">
      <alignment horizontal="center"/>
    </xf>
    <xf numFmtId="0" fontId="30" fillId="14" borderId="83" xfId="0" applyNumberFormat="1" applyFont="1" applyFill="1" applyBorder="1" applyAlignment="1">
      <alignment horizontal="center" wrapText="1"/>
    </xf>
    <xf numFmtId="165" fontId="35" fillId="7" borderId="77" xfId="0" applyNumberFormat="1" applyFont="1" applyFill="1" applyBorder="1" applyAlignment="1">
      <alignment horizontal="right" wrapText="1"/>
    </xf>
    <xf numFmtId="165" fontId="31" fillId="3" borderId="77" xfId="2" applyNumberFormat="1" applyFont="1" applyFill="1" applyBorder="1" applyAlignment="1">
      <alignment horizontal="right"/>
    </xf>
    <xf numFmtId="166" fontId="31" fillId="14" borderId="77" xfId="0" applyNumberFormat="1" applyFont="1" applyFill="1" applyBorder="1" applyAlignment="1">
      <alignment horizontal="right"/>
    </xf>
    <xf numFmtId="165" fontId="31" fillId="14" borderId="78" xfId="2" applyNumberFormat="1" applyFont="1" applyFill="1" applyBorder="1" applyAlignment="1">
      <alignment horizontal="right"/>
    </xf>
    <xf numFmtId="165" fontId="35" fillId="7" borderId="79" xfId="0" applyNumberFormat="1" applyFont="1" applyFill="1" applyBorder="1" applyAlignment="1">
      <alignment horizontal="right" wrapText="1"/>
    </xf>
    <xf numFmtId="165" fontId="31" fillId="3" borderId="79" xfId="2" applyNumberFormat="1" applyFont="1" applyFill="1" applyBorder="1" applyAlignment="1">
      <alignment horizontal="right"/>
    </xf>
    <xf numFmtId="166" fontId="31" fillId="14" borderId="79" xfId="0" applyNumberFormat="1" applyFont="1" applyFill="1" applyBorder="1" applyAlignment="1">
      <alignment horizontal="right"/>
    </xf>
    <xf numFmtId="165" fontId="31" fillId="14" borderId="80" xfId="2" applyNumberFormat="1" applyFont="1" applyFill="1" applyBorder="1" applyAlignment="1">
      <alignment horizontal="right"/>
    </xf>
    <xf numFmtId="165" fontId="35" fillId="12" borderId="79" xfId="0" applyNumberFormat="1" applyFont="1" applyFill="1" applyBorder="1" applyAlignment="1">
      <alignment horizontal="right" wrapText="1"/>
    </xf>
    <xf numFmtId="165" fontId="31" fillId="13" borderId="79" xfId="2" applyNumberFormat="1" applyFont="1" applyFill="1" applyBorder="1" applyAlignment="1">
      <alignment horizontal="right"/>
    </xf>
    <xf numFmtId="0" fontId="35" fillId="12" borderId="87" xfId="0" applyFont="1" applyFill="1" applyBorder="1" applyAlignment="1">
      <alignment horizontal="right" wrapText="1"/>
    </xf>
    <xf numFmtId="165" fontId="35" fillId="12" borderId="87" xfId="0" applyNumberFormat="1" applyFont="1" applyFill="1" applyBorder="1" applyAlignment="1">
      <alignment horizontal="right" wrapText="1"/>
    </xf>
    <xf numFmtId="165" fontId="31" fillId="14" borderId="87" xfId="0" applyNumberFormat="1" applyFont="1" applyFill="1" applyBorder="1"/>
    <xf numFmtId="165" fontId="31" fillId="14" borderId="88" xfId="2" applyNumberFormat="1" applyFont="1" applyFill="1" applyBorder="1" applyAlignment="1">
      <alignment horizontal="right"/>
    </xf>
    <xf numFmtId="0" fontId="7" fillId="12" borderId="89" xfId="0" applyFont="1" applyFill="1" applyBorder="1"/>
    <xf numFmtId="0" fontId="35" fillId="7" borderId="90" xfId="0" applyFont="1" applyFill="1" applyBorder="1" applyAlignment="1">
      <alignment horizontal="right" wrapText="1"/>
    </xf>
    <xf numFmtId="0" fontId="35" fillId="7" borderId="91" xfId="0" applyFont="1" applyFill="1" applyBorder="1" applyAlignment="1">
      <alignment horizontal="right" wrapText="1"/>
    </xf>
    <xf numFmtId="0" fontId="35" fillId="12" borderId="92" xfId="0" applyFont="1" applyFill="1" applyBorder="1" applyAlignment="1">
      <alignment horizontal="right" wrapText="1"/>
    </xf>
    <xf numFmtId="0" fontId="29" fillId="12" borderId="1" xfId="0" applyFont="1" applyFill="1" applyBorder="1"/>
    <xf numFmtId="165" fontId="31" fillId="13" borderId="87" xfId="0" applyNumberFormat="1" applyFont="1" applyFill="1" applyBorder="1" applyAlignment="1">
      <alignment horizontal="right"/>
    </xf>
    <xf numFmtId="0" fontId="29" fillId="12" borderId="38" xfId="0" applyFont="1" applyFill="1" applyBorder="1"/>
    <xf numFmtId="0" fontId="29" fillId="12" borderId="39" xfId="0" applyFont="1" applyFill="1" applyBorder="1"/>
    <xf numFmtId="0" fontId="29" fillId="12" borderId="73" xfId="0" applyFont="1" applyFill="1" applyBorder="1" applyAlignment="1">
      <alignment vertical="justify" wrapText="1"/>
    </xf>
    <xf numFmtId="0" fontId="29" fillId="12" borderId="44" xfId="0" applyFont="1" applyFill="1" applyBorder="1" applyAlignment="1">
      <alignment vertical="justify" wrapText="1"/>
    </xf>
    <xf numFmtId="0" fontId="29" fillId="12" borderId="93" xfId="0" applyFont="1" applyFill="1" applyBorder="1"/>
    <xf numFmtId="0" fontId="29" fillId="12" borderId="76" xfId="0" applyFont="1" applyFill="1" applyBorder="1"/>
    <xf numFmtId="0" fontId="30" fillId="12" borderId="76" xfId="0" applyFont="1" applyFill="1" applyBorder="1" applyAlignment="1"/>
    <xf numFmtId="0" fontId="32" fillId="12" borderId="76" xfId="0" applyFont="1" applyFill="1" applyBorder="1" applyAlignment="1"/>
    <xf numFmtId="0" fontId="32" fillId="12" borderId="81" xfId="0" applyFont="1" applyFill="1" applyBorder="1" applyAlignment="1"/>
    <xf numFmtId="0" fontId="33" fillId="12" borderId="93" xfId="0" applyFont="1" applyFill="1" applyBorder="1"/>
    <xf numFmtId="0" fontId="33" fillId="12" borderId="76" xfId="0" applyFont="1" applyFill="1" applyBorder="1"/>
    <xf numFmtId="0" fontId="30" fillId="13" borderId="76" xfId="0" applyFont="1" applyFill="1" applyBorder="1"/>
    <xf numFmtId="0" fontId="30" fillId="13" borderId="76" xfId="0" applyFont="1" applyFill="1" applyBorder="1" applyAlignment="1">
      <alignment wrapText="1"/>
    </xf>
    <xf numFmtId="0" fontId="30" fillId="14" borderId="76" xfId="0" applyFont="1" applyFill="1" applyBorder="1"/>
    <xf numFmtId="0" fontId="30" fillId="14" borderId="81" xfId="0" applyFont="1" applyFill="1" applyBorder="1"/>
    <xf numFmtId="2" fontId="28" fillId="12" borderId="77" xfId="0" applyNumberFormat="1" applyFont="1" applyFill="1" applyBorder="1" applyAlignment="1">
      <alignment horizontal="right" wrapText="1"/>
    </xf>
    <xf numFmtId="0" fontId="31" fillId="13" borderId="77" xfId="0" applyFont="1" applyFill="1" applyBorder="1"/>
    <xf numFmtId="0" fontId="31" fillId="14" borderId="77" xfId="0" applyFont="1" applyFill="1" applyBorder="1"/>
    <xf numFmtId="164" fontId="31" fillId="14" borderId="78" xfId="0" applyNumberFormat="1" applyFont="1" applyFill="1" applyBorder="1"/>
    <xf numFmtId="2" fontId="28" fillId="12" borderId="79" xfId="0" applyNumberFormat="1" applyFont="1" applyFill="1" applyBorder="1" applyAlignment="1">
      <alignment horizontal="right" wrapText="1"/>
    </xf>
    <xf numFmtId="0" fontId="31" fillId="13" borderId="79" xfId="0" applyFont="1" applyFill="1" applyBorder="1"/>
    <xf numFmtId="0" fontId="31" fillId="14" borderId="79" xfId="0" applyFont="1" applyFill="1" applyBorder="1"/>
    <xf numFmtId="164" fontId="31" fillId="14" borderId="80" xfId="0" applyNumberFormat="1" applyFont="1" applyFill="1" applyBorder="1"/>
    <xf numFmtId="2" fontId="29" fillId="12" borderId="87" xfId="0" applyNumberFormat="1" applyFont="1" applyFill="1" applyBorder="1"/>
    <xf numFmtId="0" fontId="31" fillId="13" borderId="87" xfId="0" applyFont="1" applyFill="1" applyBorder="1"/>
    <xf numFmtId="0" fontId="31" fillId="14" borderId="87" xfId="0" applyFont="1" applyFill="1" applyBorder="1"/>
    <xf numFmtId="164" fontId="31" fillId="14" borderId="88" xfId="0" applyNumberFormat="1" applyFont="1" applyFill="1" applyBorder="1"/>
    <xf numFmtId="49" fontId="28" fillId="9" borderId="94" xfId="0" applyNumberFormat="1" applyFont="1" applyFill="1" applyBorder="1" applyAlignment="1">
      <alignment horizontal="right" wrapText="1"/>
    </xf>
    <xf numFmtId="49" fontId="28" fillId="9" borderId="86" xfId="0" applyNumberFormat="1" applyFont="1" applyFill="1" applyBorder="1" applyAlignment="1">
      <alignment horizontal="right" wrapText="1"/>
    </xf>
    <xf numFmtId="0" fontId="29" fillId="12" borderId="89" xfId="0" applyFont="1" applyFill="1" applyBorder="1"/>
    <xf numFmtId="0" fontId="28" fillId="12" borderId="90" xfId="0" applyFont="1" applyFill="1" applyBorder="1" applyAlignment="1">
      <alignment horizontal="right" wrapText="1"/>
    </xf>
    <xf numFmtId="0" fontId="28" fillId="12" borderId="91" xfId="0" applyFont="1" applyFill="1" applyBorder="1" applyAlignment="1">
      <alignment horizontal="right" wrapText="1"/>
    </xf>
    <xf numFmtId="0" fontId="29" fillId="12" borderId="92" xfId="0" applyFont="1" applyFill="1" applyBorder="1"/>
    <xf numFmtId="4" fontId="15" fillId="6" borderId="67" xfId="0" applyNumberFormat="1" applyFont="1" applyFill="1" applyBorder="1"/>
    <xf numFmtId="4" fontId="15" fillId="6" borderId="70" xfId="0" applyNumberFormat="1" applyFont="1" applyFill="1" applyBorder="1"/>
    <xf numFmtId="4" fontId="15" fillId="6" borderId="68" xfId="0" applyNumberFormat="1" applyFont="1" applyFill="1" applyBorder="1"/>
    <xf numFmtId="4" fontId="15" fillId="6" borderId="69" xfId="0" applyNumberFormat="1" applyFont="1" applyFill="1" applyBorder="1"/>
    <xf numFmtId="4" fontId="19" fillId="6" borderId="51" xfId="0" applyNumberFormat="1" applyFont="1" applyFill="1" applyBorder="1"/>
    <xf numFmtId="49" fontId="20" fillId="6" borderId="69" xfId="0" applyNumberFormat="1" applyFont="1" applyFill="1" applyBorder="1" applyAlignment="1">
      <alignment horizontal="right" wrapText="1"/>
    </xf>
    <xf numFmtId="166" fontId="31" fillId="6" borderId="52" xfId="0" applyNumberFormat="1" applyFont="1" applyFill="1" applyBorder="1" applyAlignment="1">
      <alignment horizontal="right"/>
    </xf>
    <xf numFmtId="166" fontId="31" fillId="6" borderId="54" xfId="0" applyNumberFormat="1" applyFont="1" applyFill="1" applyBorder="1" applyAlignment="1">
      <alignment horizontal="right"/>
    </xf>
    <xf numFmtId="49" fontId="20" fillId="6" borderId="72" xfId="0" applyNumberFormat="1" applyFont="1" applyFill="1" applyBorder="1" applyAlignment="1">
      <alignment horizontal="right" wrapText="1"/>
    </xf>
    <xf numFmtId="0" fontId="32" fillId="12" borderId="0" xfId="0" applyFont="1" applyFill="1" applyBorder="1"/>
    <xf numFmtId="0" fontId="28" fillId="12" borderId="38" xfId="0" applyFont="1" applyFill="1" applyBorder="1"/>
    <xf numFmtId="0" fontId="28" fillId="12" borderId="39" xfId="0" applyFont="1" applyFill="1" applyBorder="1"/>
    <xf numFmtId="0" fontId="28" fillId="12" borderId="73" xfId="0" applyFont="1" applyFill="1" applyBorder="1"/>
    <xf numFmtId="0" fontId="28" fillId="12" borderId="0" xfId="0" applyFont="1" applyFill="1" applyBorder="1"/>
    <xf numFmtId="0" fontId="32" fillId="12" borderId="73" xfId="0" applyFont="1" applyFill="1" applyBorder="1"/>
    <xf numFmtId="0" fontId="32" fillId="12" borderId="44" xfId="0" applyFont="1" applyFill="1" applyBorder="1"/>
    <xf numFmtId="0" fontId="28" fillId="12" borderId="90" xfId="0" applyFont="1" applyFill="1" applyBorder="1" applyAlignment="1">
      <alignment horizontal="right"/>
    </xf>
    <xf numFmtId="0" fontId="28" fillId="12" borderId="77" xfId="0" applyFont="1" applyFill="1" applyBorder="1"/>
    <xf numFmtId="0" fontId="30" fillId="13" borderId="77" xfId="0" applyNumberFormat="1" applyFont="1" applyFill="1" applyBorder="1" applyAlignment="1">
      <alignment horizontal="center"/>
    </xf>
    <xf numFmtId="0" fontId="30" fillId="14" borderId="77" xfId="0" applyNumberFormat="1" applyFont="1" applyFill="1" applyBorder="1" applyAlignment="1">
      <alignment horizontal="center"/>
    </xf>
    <xf numFmtId="0" fontId="30" fillId="14" borderId="77" xfId="0" applyNumberFormat="1" applyFont="1" applyFill="1" applyBorder="1" applyAlignment="1">
      <alignment horizontal="center" wrapText="1"/>
    </xf>
    <xf numFmtId="0" fontId="28" fillId="12" borderId="77" xfId="0" applyFont="1" applyFill="1" applyBorder="1" applyAlignment="1">
      <alignment horizontal="right"/>
    </xf>
    <xf numFmtId="0" fontId="30" fillId="3" borderId="77" xfId="0" applyNumberFormat="1" applyFont="1" applyFill="1" applyBorder="1" applyAlignment="1">
      <alignment horizontal="center"/>
    </xf>
    <xf numFmtId="0" fontId="30" fillId="14" borderId="78" xfId="0" applyNumberFormat="1" applyFont="1" applyFill="1" applyBorder="1" applyAlignment="1">
      <alignment horizontal="center" wrapText="1"/>
    </xf>
    <xf numFmtId="0" fontId="35" fillId="12" borderId="91" xfId="0" applyFont="1" applyFill="1" applyBorder="1" applyAlignment="1">
      <alignment horizontal="right" wrapText="1"/>
    </xf>
    <xf numFmtId="165" fontId="31" fillId="14" borderId="79" xfId="2" applyNumberFormat="1" applyFont="1" applyFill="1" applyBorder="1" applyAlignment="1">
      <alignment horizontal="right"/>
    </xf>
    <xf numFmtId="0" fontId="35" fillId="12" borderId="79" xfId="0" applyFont="1" applyFill="1" applyBorder="1" applyAlignment="1">
      <alignment horizontal="right" wrapText="1"/>
    </xf>
    <xf numFmtId="165" fontId="31" fillId="14" borderId="80" xfId="0" applyNumberFormat="1" applyFont="1" applyFill="1" applyBorder="1" applyAlignment="1">
      <alignment horizontal="right"/>
    </xf>
    <xf numFmtId="165" fontId="31" fillId="13" borderId="79" xfId="0" applyNumberFormat="1" applyFont="1" applyFill="1" applyBorder="1" applyAlignment="1">
      <alignment horizontal="right"/>
    </xf>
    <xf numFmtId="165" fontId="31" fillId="14" borderId="79" xfId="0" applyNumberFormat="1" applyFont="1" applyFill="1" applyBorder="1"/>
    <xf numFmtId="165" fontId="31" fillId="3" borderId="79" xfId="0" applyNumberFormat="1" applyFont="1" applyFill="1" applyBorder="1" applyAlignment="1">
      <alignment horizontal="right"/>
    </xf>
    <xf numFmtId="165" fontId="31" fillId="14" borderId="80" xfId="0" applyNumberFormat="1" applyFont="1" applyFill="1" applyBorder="1"/>
    <xf numFmtId="165" fontId="31" fillId="14" borderId="87" xfId="2" applyNumberFormat="1" applyFont="1" applyFill="1" applyBorder="1" applyAlignment="1">
      <alignment horizontal="right"/>
    </xf>
    <xf numFmtId="165" fontId="31" fillId="3" borderId="87" xfId="0" applyNumberFormat="1" applyFont="1" applyFill="1" applyBorder="1" applyAlignment="1">
      <alignment horizontal="right"/>
    </xf>
    <xf numFmtId="165" fontId="31" fillId="14" borderId="88" xfId="0" applyNumberFormat="1" applyFont="1" applyFill="1" applyBorder="1"/>
    <xf numFmtId="0" fontId="32" fillId="9" borderId="99" xfId="0" applyFont="1" applyFill="1" applyBorder="1"/>
    <xf numFmtId="0" fontId="32" fillId="12" borderId="100" xfId="0" applyFont="1" applyFill="1" applyBorder="1"/>
    <xf numFmtId="0" fontId="28" fillId="12" borderId="74" xfId="0" applyFont="1" applyFill="1" applyBorder="1"/>
    <xf numFmtId="0" fontId="32" fillId="9" borderId="101" xfId="0" applyFont="1" applyFill="1" applyBorder="1"/>
    <xf numFmtId="0" fontId="4" fillId="6" borderId="38" xfId="0" applyFont="1" applyFill="1" applyBorder="1"/>
    <xf numFmtId="0" fontId="4" fillId="6" borderId="73" xfId="0" applyFont="1" applyFill="1" applyBorder="1"/>
    <xf numFmtId="49" fontId="11" fillId="6" borderId="73" xfId="0" applyNumberFormat="1" applyFont="1" applyFill="1" applyBorder="1" applyAlignment="1">
      <alignment horizontal="left" wrapText="1"/>
    </xf>
    <xf numFmtId="49" fontId="11" fillId="6" borderId="44" xfId="0" applyNumberFormat="1" applyFont="1" applyFill="1" applyBorder="1" applyAlignment="1">
      <alignment horizontal="left" wrapText="1"/>
    </xf>
    <xf numFmtId="49" fontId="38" fillId="6" borderId="44" xfId="0" applyNumberFormat="1" applyFont="1" applyFill="1" applyBorder="1" applyAlignment="1">
      <alignment horizontal="right" wrapText="1"/>
    </xf>
    <xf numFmtId="49" fontId="38" fillId="6" borderId="45" xfId="0" applyNumberFormat="1" applyFont="1" applyFill="1" applyBorder="1" applyAlignment="1">
      <alignment horizontal="right" wrapText="1"/>
    </xf>
    <xf numFmtId="0" fontId="39" fillId="6" borderId="45" xfId="0" applyFont="1" applyFill="1" applyBorder="1"/>
    <xf numFmtId="49" fontId="38" fillId="6" borderId="46" xfId="0" applyNumberFormat="1" applyFont="1" applyFill="1" applyBorder="1" applyAlignment="1">
      <alignment horizontal="right" wrapText="1"/>
    </xf>
    <xf numFmtId="165" fontId="34" fillId="6" borderId="90" xfId="2" applyNumberFormat="1" applyFont="1" applyFill="1" applyBorder="1"/>
    <xf numFmtId="165" fontId="34" fillId="6" borderId="77" xfId="2" applyNumberFormat="1" applyFont="1" applyFill="1" applyBorder="1"/>
    <xf numFmtId="3" fontId="34" fillId="6" borderId="78" xfId="0" applyNumberFormat="1" applyFont="1" applyFill="1" applyBorder="1" applyAlignment="1">
      <alignment horizontal="right" wrapText="1"/>
    </xf>
    <xf numFmtId="165" fontId="34" fillId="6" borderId="91" xfId="2" applyNumberFormat="1" applyFont="1" applyFill="1" applyBorder="1"/>
    <xf numFmtId="165" fontId="34" fillId="6" borderId="79" xfId="2" applyNumberFormat="1" applyFont="1" applyFill="1" applyBorder="1"/>
    <xf numFmtId="3" fontId="34" fillId="6" borderId="80" xfId="0" applyNumberFormat="1" applyFont="1" applyFill="1" applyBorder="1" applyAlignment="1">
      <alignment horizontal="right" wrapText="1"/>
    </xf>
    <xf numFmtId="165" fontId="28" fillId="6" borderId="79" xfId="0" applyNumberFormat="1" applyFont="1" applyFill="1" applyBorder="1"/>
    <xf numFmtId="0" fontId="34" fillId="6" borderId="80" xfId="0" applyFont="1" applyFill="1" applyBorder="1" applyAlignment="1">
      <alignment horizontal="right" wrapText="1"/>
    </xf>
    <xf numFmtId="165" fontId="34" fillId="6" borderId="92" xfId="2" applyNumberFormat="1" applyFont="1" applyFill="1" applyBorder="1"/>
    <xf numFmtId="165" fontId="34" fillId="6" borderId="87" xfId="2" applyNumberFormat="1" applyFont="1" applyFill="1" applyBorder="1"/>
    <xf numFmtId="0" fontId="34" fillId="6" borderId="88" xfId="0" applyFont="1" applyFill="1" applyBorder="1" applyAlignment="1">
      <alignment horizontal="right" wrapText="1"/>
    </xf>
    <xf numFmtId="4" fontId="0" fillId="6" borderId="67" xfId="0" applyNumberFormat="1" applyFill="1" applyBorder="1"/>
    <xf numFmtId="4" fontId="0" fillId="6" borderId="70" xfId="0" applyNumberFormat="1" applyFill="1" applyBorder="1"/>
    <xf numFmtId="4" fontId="0" fillId="6" borderId="68" xfId="0" applyNumberFormat="1" applyFill="1" applyBorder="1"/>
    <xf numFmtId="4" fontId="0" fillId="6" borderId="69" xfId="0" applyNumberFormat="1" applyFill="1" applyBorder="1"/>
    <xf numFmtId="4" fontId="15" fillId="6" borderId="68" xfId="0" applyNumberFormat="1" applyFont="1" applyFill="1" applyBorder="1" applyAlignment="1">
      <alignment vertical="justify"/>
    </xf>
    <xf numFmtId="49" fontId="41" fillId="6" borderId="69" xfId="0" applyNumberFormat="1" applyFont="1" applyFill="1" applyBorder="1" applyAlignment="1">
      <alignment horizontal="left" vertical="top" wrapText="1"/>
    </xf>
    <xf numFmtId="3" fontId="8" fillId="6" borderId="61" xfId="0" applyNumberFormat="1" applyFont="1" applyFill="1" applyBorder="1"/>
    <xf numFmtId="3" fontId="8" fillId="6" borderId="58" xfId="0" applyNumberFormat="1" applyFont="1" applyFill="1" applyBorder="1"/>
    <xf numFmtId="49" fontId="41" fillId="6" borderId="0" xfId="0" applyNumberFormat="1" applyFont="1" applyFill="1" applyBorder="1" applyAlignment="1">
      <alignment horizontal="left" vertical="top" wrapText="1"/>
    </xf>
    <xf numFmtId="3" fontId="8" fillId="6" borderId="62" xfId="0" applyNumberFormat="1" applyFont="1" applyFill="1" applyBorder="1"/>
    <xf numFmtId="3" fontId="8" fillId="6" borderId="59" xfId="0" applyNumberFormat="1" applyFont="1" applyFill="1" applyBorder="1"/>
    <xf numFmtId="4" fontId="15" fillId="6" borderId="69" xfId="0" applyNumberFormat="1" applyFont="1" applyFill="1" applyBorder="1" applyAlignment="1">
      <alignment horizontal="left" vertical="top"/>
    </xf>
    <xf numFmtId="4" fontId="15" fillId="6" borderId="71" xfId="0" applyNumberFormat="1" applyFont="1" applyFill="1" applyBorder="1" applyAlignment="1">
      <alignment vertical="justify"/>
    </xf>
    <xf numFmtId="4" fontId="15" fillId="6" borderId="103" xfId="0" applyNumberFormat="1" applyFont="1" applyFill="1" applyBorder="1" applyAlignment="1">
      <alignment horizontal="left" vertical="top"/>
    </xf>
    <xf numFmtId="3" fontId="8" fillId="6" borderId="63" xfId="0" applyNumberFormat="1" applyFont="1" applyFill="1" applyBorder="1"/>
    <xf numFmtId="166" fontId="13" fillId="6" borderId="56" xfId="1" applyNumberFormat="1" applyFont="1" applyFill="1" applyBorder="1" applyAlignment="1">
      <alignment vertical="center" wrapText="1"/>
    </xf>
    <xf numFmtId="3" fontId="8" fillId="6" borderId="60" xfId="0" applyNumberFormat="1" applyFont="1" applyFill="1" applyBorder="1"/>
    <xf numFmtId="4" fontId="19" fillId="6" borderId="95" xfId="0" applyNumberFormat="1" applyFont="1" applyFill="1" applyBorder="1"/>
    <xf numFmtId="166" fontId="13" fillId="6" borderId="105" xfId="1" applyNumberFormat="1" applyFont="1" applyFill="1" applyBorder="1" applyAlignment="1">
      <alignment vertical="center" wrapText="1"/>
    </xf>
    <xf numFmtId="4" fontId="19" fillId="6" borderId="42" xfId="0" applyNumberFormat="1" applyFont="1" applyFill="1" applyBorder="1"/>
    <xf numFmtId="0" fontId="4" fillId="7" borderId="106" xfId="0" applyNumberFormat="1" applyFont="1" applyFill="1" applyBorder="1"/>
    <xf numFmtId="0" fontId="19" fillId="3" borderId="107" xfId="0" applyNumberFormat="1" applyFont="1" applyFill="1" applyBorder="1"/>
    <xf numFmtId="0" fontId="19" fillId="6" borderId="107" xfId="0" applyNumberFormat="1" applyFont="1" applyFill="1" applyBorder="1"/>
    <xf numFmtId="0" fontId="19" fillId="9" borderId="108" xfId="0" applyNumberFormat="1" applyFont="1" applyFill="1" applyBorder="1" applyAlignment="1">
      <alignment horizontal="center" wrapText="1"/>
    </xf>
    <xf numFmtId="0" fontId="19" fillId="7" borderId="106" xfId="0" applyNumberFormat="1" applyFont="1" applyFill="1" applyBorder="1" applyAlignment="1">
      <alignment horizontal="center" wrapText="1"/>
    </xf>
    <xf numFmtId="0" fontId="4" fillId="12" borderId="69" xfId="0" applyFont="1" applyFill="1" applyBorder="1"/>
    <xf numFmtId="0" fontId="19" fillId="12" borderId="38" xfId="0" applyFont="1" applyFill="1" applyBorder="1" applyAlignment="1">
      <alignment horizontal="center"/>
    </xf>
    <xf numFmtId="0" fontId="19" fillId="9" borderId="112" xfId="0" applyNumberFormat="1" applyFont="1" applyFill="1" applyBorder="1" applyAlignment="1">
      <alignment horizontal="center" wrapText="1"/>
    </xf>
    <xf numFmtId="4" fontId="15" fillId="12" borderId="73" xfId="0" applyNumberFormat="1" applyFont="1" applyFill="1" applyBorder="1" applyAlignment="1">
      <alignment vertical="justify"/>
    </xf>
    <xf numFmtId="166" fontId="8" fillId="0" borderId="113" xfId="0" applyNumberFormat="1" applyFont="1" applyBorder="1" applyAlignment="1">
      <alignment horizontal="right"/>
    </xf>
    <xf numFmtId="166" fontId="8" fillId="0" borderId="114" xfId="0" applyNumberFormat="1" applyFont="1" applyBorder="1" applyAlignment="1">
      <alignment horizontal="right"/>
    </xf>
    <xf numFmtId="4" fontId="15" fillId="12" borderId="44" xfId="0" applyNumberFormat="1" applyFont="1" applyFill="1" applyBorder="1" applyAlignment="1">
      <alignment vertical="justify"/>
    </xf>
    <xf numFmtId="4" fontId="15" fillId="12" borderId="115" xfId="0" applyNumberFormat="1" applyFont="1" applyFill="1" applyBorder="1"/>
    <xf numFmtId="165" fontId="21" fillId="7" borderId="116" xfId="0" applyNumberFormat="1" applyFont="1" applyFill="1" applyBorder="1" applyAlignment="1">
      <alignment horizontal="right" wrapText="1"/>
    </xf>
    <xf numFmtId="165" fontId="8" fillId="3" borderId="117" xfId="2" applyNumberFormat="1" applyFont="1" applyFill="1" applyBorder="1" applyAlignment="1">
      <alignment horizontal="right"/>
    </xf>
    <xf numFmtId="165" fontId="8" fillId="6" borderId="117" xfId="2" applyNumberFormat="1" applyFont="1" applyFill="1" applyBorder="1"/>
    <xf numFmtId="166" fontId="8" fillId="0" borderId="118" xfId="0" applyNumberFormat="1" applyFont="1" applyBorder="1" applyAlignment="1">
      <alignment horizontal="right"/>
    </xf>
    <xf numFmtId="165" fontId="21" fillId="7" borderId="119" xfId="0" applyNumberFormat="1" applyFont="1" applyFill="1" applyBorder="1" applyAlignment="1">
      <alignment horizontal="right" wrapText="1"/>
    </xf>
    <xf numFmtId="166" fontId="8" fillId="0" borderId="120" xfId="0" applyNumberFormat="1" applyFont="1" applyBorder="1"/>
    <xf numFmtId="166" fontId="8" fillId="0" borderId="118" xfId="0" applyNumberFormat="1" applyFont="1" applyBorder="1"/>
    <xf numFmtId="166" fontId="8" fillId="0" borderId="121" xfId="0" applyNumberFormat="1" applyFont="1" applyBorder="1"/>
    <xf numFmtId="4" fontId="19" fillId="6" borderId="51" xfId="0" applyNumberFormat="1" applyFont="1" applyFill="1" applyBorder="1" applyAlignment="1">
      <alignment horizontal="right"/>
    </xf>
    <xf numFmtId="0" fontId="21" fillId="6" borderId="52" xfId="0" applyFont="1" applyFill="1" applyBorder="1" applyAlignment="1">
      <alignment horizontal="right" wrapText="1"/>
    </xf>
    <xf numFmtId="0" fontId="21" fillId="6" borderId="54" xfId="0" applyFont="1" applyFill="1" applyBorder="1" applyAlignment="1">
      <alignment horizontal="right" wrapText="1"/>
    </xf>
    <xf numFmtId="166" fontId="8" fillId="6" borderId="54" xfId="0" applyNumberFormat="1" applyFont="1" applyFill="1" applyBorder="1"/>
    <xf numFmtId="3" fontId="8" fillId="6" borderId="54" xfId="0" applyNumberFormat="1" applyFont="1" applyFill="1" applyBorder="1"/>
    <xf numFmtId="166" fontId="8" fillId="6" borderId="55" xfId="0" applyNumberFormat="1" applyFont="1" applyFill="1" applyBorder="1"/>
    <xf numFmtId="49" fontId="11" fillId="6" borderId="72" xfId="0" applyNumberFormat="1" applyFont="1" applyFill="1" applyBorder="1" applyAlignment="1">
      <alignment wrapText="1"/>
    </xf>
    <xf numFmtId="3" fontId="8" fillId="6" borderId="56" xfId="0" applyNumberFormat="1" applyFont="1" applyFill="1" applyBorder="1"/>
    <xf numFmtId="4" fontId="9" fillId="8" borderId="38" xfId="1" applyNumberFormat="1" applyFont="1" applyFill="1" applyBorder="1" applyAlignment="1">
      <alignment horizontal="left" wrapText="1"/>
    </xf>
    <xf numFmtId="4" fontId="9" fillId="8" borderId="39" xfId="1" applyNumberFormat="1" applyFont="1" applyFill="1" applyBorder="1" applyAlignment="1">
      <alignment horizontal="left" wrapText="1"/>
    </xf>
    <xf numFmtId="4" fontId="9" fillId="8" borderId="73" xfId="1" applyNumberFormat="1" applyFont="1" applyFill="1" applyBorder="1" applyAlignment="1">
      <alignment horizontal="left" wrapText="1"/>
    </xf>
    <xf numFmtId="4" fontId="19" fillId="8" borderId="111" xfId="1" applyNumberFormat="1" applyFont="1" applyFill="1" applyBorder="1" applyAlignment="1">
      <alignment horizontal="center" wrapText="1"/>
    </xf>
    <xf numFmtId="4" fontId="12" fillId="10" borderId="73" xfId="1" applyNumberFormat="1" applyFont="1" applyFill="1" applyBorder="1" applyAlignment="1">
      <alignment horizontal="left" vertical="top" wrapText="1"/>
    </xf>
    <xf numFmtId="166" fontId="13" fillId="6" borderId="113" xfId="1" applyNumberFormat="1" applyFont="1" applyFill="1" applyBorder="1" applyAlignment="1">
      <alignment vertical="center" wrapText="1"/>
    </xf>
    <xf numFmtId="4" fontId="9" fillId="10" borderId="73" xfId="1" applyNumberFormat="1" applyFont="1" applyFill="1" applyBorder="1" applyAlignment="1">
      <alignment horizontal="left" vertical="top" wrapText="1"/>
    </xf>
    <xf numFmtId="166" fontId="13" fillId="6" borderId="114" xfId="1" applyNumberFormat="1" applyFont="1" applyFill="1" applyBorder="1" applyAlignment="1">
      <alignment vertical="center" wrapText="1"/>
    </xf>
    <xf numFmtId="0" fontId="3" fillId="6" borderId="73" xfId="0" applyFont="1" applyFill="1" applyBorder="1"/>
    <xf numFmtId="0" fontId="4" fillId="6" borderId="114" xfId="0" applyFont="1" applyFill="1" applyBorder="1"/>
    <xf numFmtId="0" fontId="4" fillId="6" borderId="44" xfId="0" applyFont="1" applyFill="1" applyBorder="1"/>
    <xf numFmtId="49" fontId="11" fillId="6" borderId="45" xfId="0" applyNumberFormat="1" applyFont="1" applyFill="1" applyBorder="1" applyAlignment="1">
      <alignment horizontal="right" wrapText="1"/>
    </xf>
    <xf numFmtId="0" fontId="21" fillId="6" borderId="116" xfId="0" applyFont="1" applyFill="1" applyBorder="1" applyAlignment="1">
      <alignment horizontal="right" wrapText="1"/>
    </xf>
    <xf numFmtId="165" fontId="35" fillId="6" borderId="117" xfId="0" applyNumberFormat="1" applyFont="1" applyFill="1" applyBorder="1" applyAlignment="1">
      <alignment horizontal="right" wrapText="1"/>
    </xf>
    <xf numFmtId="166" fontId="13" fillId="6" borderId="117" xfId="1" applyNumberFormat="1" applyFont="1" applyFill="1" applyBorder="1" applyAlignment="1">
      <alignment vertical="center" wrapText="1"/>
    </xf>
    <xf numFmtId="166" fontId="13" fillId="6" borderId="118" xfId="1" applyNumberFormat="1" applyFont="1" applyFill="1" applyBorder="1" applyAlignment="1">
      <alignment vertical="center" wrapText="1"/>
    </xf>
    <xf numFmtId="0" fontId="21" fillId="6" borderId="119" xfId="0" applyFont="1" applyFill="1" applyBorder="1" applyAlignment="1">
      <alignment horizontal="right" wrapText="1"/>
    </xf>
    <xf numFmtId="166" fontId="13" fillId="6" borderId="120" xfId="1" applyNumberFormat="1" applyFont="1" applyFill="1" applyBorder="1" applyAlignment="1">
      <alignment vertical="center" wrapText="1"/>
    </xf>
    <xf numFmtId="166" fontId="13" fillId="6" borderId="121" xfId="1" applyNumberFormat="1" applyFont="1" applyFill="1" applyBorder="1" applyAlignment="1">
      <alignment vertical="center" wrapText="1"/>
    </xf>
    <xf numFmtId="4" fontId="9" fillId="0" borderId="0" xfId="1" applyNumberFormat="1" applyFill="1" applyBorder="1" applyAlignment="1">
      <alignment horizontal="left" vertical="top" wrapText="1"/>
    </xf>
    <xf numFmtId="4" fontId="9" fillId="15" borderId="38" xfId="1" applyNumberFormat="1" applyFill="1" applyBorder="1" applyAlignment="1">
      <alignment horizontal="left" wrapText="1"/>
    </xf>
    <xf numFmtId="4" fontId="9" fillId="15" borderId="39" xfId="1" applyNumberFormat="1" applyFill="1" applyBorder="1" applyAlignment="1">
      <alignment horizontal="left" wrapText="1"/>
    </xf>
    <xf numFmtId="4" fontId="9" fillId="15" borderId="0" xfId="1" applyNumberFormat="1" applyFill="1" applyBorder="1" applyAlignment="1">
      <alignment horizontal="left" wrapText="1"/>
    </xf>
    <xf numFmtId="0" fontId="30" fillId="15" borderId="123" xfId="0" applyFont="1" applyFill="1" applyBorder="1" applyAlignment="1">
      <alignment horizontal="center"/>
    </xf>
    <xf numFmtId="0" fontId="30" fillId="15" borderId="124" xfId="0" applyFont="1" applyFill="1" applyBorder="1" applyAlignment="1">
      <alignment horizontal="center"/>
    </xf>
    <xf numFmtId="0" fontId="30" fillId="15" borderId="126" xfId="0" applyFont="1" applyFill="1" applyBorder="1" applyAlignment="1">
      <alignment horizontal="center"/>
    </xf>
    <xf numFmtId="0" fontId="21" fillId="0" borderId="90" xfId="0" applyFont="1" applyBorder="1" applyAlignment="1">
      <alignment horizontal="right" wrapText="1"/>
    </xf>
    <xf numFmtId="165" fontId="21" fillId="0" borderId="77" xfId="0" applyNumberFormat="1" applyFont="1" applyBorder="1" applyAlignment="1">
      <alignment horizontal="right" wrapText="1"/>
    </xf>
    <xf numFmtId="0" fontId="21" fillId="0" borderId="77" xfId="0" applyFont="1" applyBorder="1" applyAlignment="1">
      <alignment horizontal="right" wrapText="1"/>
    </xf>
    <xf numFmtId="165" fontId="21" fillId="0" borderId="78" xfId="0" applyNumberFormat="1" applyFont="1" applyBorder="1" applyAlignment="1">
      <alignment horizontal="right" wrapText="1"/>
    </xf>
    <xf numFmtId="0" fontId="21" fillId="0" borderId="91" xfId="0" applyFont="1" applyBorder="1" applyAlignment="1">
      <alignment horizontal="right" wrapText="1"/>
    </xf>
    <xf numFmtId="165" fontId="21" fillId="0" borderId="79" xfId="0" applyNumberFormat="1" applyFont="1" applyBorder="1" applyAlignment="1">
      <alignment horizontal="right" wrapText="1"/>
    </xf>
    <xf numFmtId="0" fontId="21" fillId="0" borderId="79" xfId="0" applyFont="1" applyBorder="1" applyAlignment="1">
      <alignment horizontal="right" wrapText="1"/>
    </xf>
    <xf numFmtId="165" fontId="21" fillId="0" borderId="80" xfId="0" applyNumberFormat="1" applyFont="1" applyBorder="1" applyAlignment="1">
      <alignment horizontal="right" wrapText="1"/>
    </xf>
    <xf numFmtId="0" fontId="21" fillId="0" borderId="92" xfId="0" applyFont="1" applyBorder="1" applyAlignment="1">
      <alignment horizontal="right" wrapText="1"/>
    </xf>
    <xf numFmtId="165" fontId="21" fillId="0" borderId="87" xfId="0" applyNumberFormat="1" applyFont="1" applyBorder="1" applyAlignment="1">
      <alignment horizontal="right" wrapText="1"/>
    </xf>
    <xf numFmtId="0" fontId="21" fillId="0" borderId="87" xfId="0" applyFont="1" applyBorder="1" applyAlignment="1">
      <alignment horizontal="right" wrapText="1"/>
    </xf>
    <xf numFmtId="165" fontId="21" fillId="0" borderId="88" xfId="0" applyNumberFormat="1" applyFont="1" applyBorder="1" applyAlignment="1">
      <alignment horizontal="right" wrapText="1"/>
    </xf>
    <xf numFmtId="4" fontId="9" fillId="15" borderId="74" xfId="1" applyNumberFormat="1" applyFill="1" applyBorder="1" applyAlignment="1">
      <alignment horizontal="left" wrapText="1"/>
    </xf>
    <xf numFmtId="49" fontId="20" fillId="0" borderId="101" xfId="0" applyNumberFormat="1" applyFont="1" applyBorder="1" applyAlignment="1">
      <alignment horizontal="right" wrapText="1"/>
    </xf>
    <xf numFmtId="49" fontId="20" fillId="0" borderId="99" xfId="0" applyNumberFormat="1" applyFont="1" applyBorder="1" applyAlignment="1">
      <alignment horizontal="right" wrapText="1"/>
    </xf>
    <xf numFmtId="4" fontId="12" fillId="16" borderId="127" xfId="1" applyNumberFormat="1" applyFont="1" applyFill="1" applyBorder="1" applyAlignment="1">
      <alignment horizontal="left" vertical="top" wrapText="1"/>
    </xf>
    <xf numFmtId="4" fontId="2" fillId="17" borderId="125" xfId="1" applyNumberFormat="1" applyFont="1" applyFill="1" applyBorder="1" applyAlignment="1">
      <alignment horizontal="left" vertical="top" wrapText="1"/>
    </xf>
    <xf numFmtId="4" fontId="12" fillId="17" borderId="38" xfId="1" applyNumberFormat="1" applyFont="1" applyFill="1" applyBorder="1" applyAlignment="1">
      <alignment vertical="top" wrapText="1"/>
    </xf>
    <xf numFmtId="49" fontId="20" fillId="0" borderId="40" xfId="0" applyNumberFormat="1" applyFont="1" applyBorder="1" applyAlignment="1">
      <alignment horizontal="right" wrapText="1"/>
    </xf>
    <xf numFmtId="4" fontId="9" fillId="15" borderId="73" xfId="1" applyNumberFormat="1" applyFill="1" applyBorder="1" applyAlignment="1">
      <alignment horizontal="left" wrapText="1"/>
    </xf>
    <xf numFmtId="4" fontId="9" fillId="15" borderId="44" xfId="1" applyNumberFormat="1" applyFill="1" applyBorder="1" applyAlignment="1">
      <alignment horizontal="left" wrapText="1"/>
    </xf>
    <xf numFmtId="4" fontId="15" fillId="9" borderId="89" xfId="0" applyNumberFormat="1" applyFont="1" applyFill="1" applyBorder="1"/>
    <xf numFmtId="165" fontId="31" fillId="3" borderId="87" xfId="2" applyNumberFormat="1" applyFont="1" applyFill="1" applyBorder="1" applyAlignment="1">
      <alignment horizontal="right"/>
    </xf>
    <xf numFmtId="166" fontId="31" fillId="14" borderId="87" xfId="0" applyNumberFormat="1" applyFont="1" applyFill="1" applyBorder="1" applyAlignment="1">
      <alignment horizontal="right"/>
    </xf>
    <xf numFmtId="165" fontId="35" fillId="7" borderId="90" xfId="0" applyNumberFormat="1" applyFont="1" applyFill="1" applyBorder="1" applyAlignment="1">
      <alignment horizontal="right" wrapText="1"/>
    </xf>
    <xf numFmtId="165" fontId="35" fillId="7" borderId="91" xfId="0" applyNumberFormat="1" applyFont="1" applyFill="1" applyBorder="1" applyAlignment="1">
      <alignment horizontal="right" wrapText="1"/>
    </xf>
    <xf numFmtId="165" fontId="35" fillId="12" borderId="91" xfId="0" applyNumberFormat="1" applyFont="1" applyFill="1" applyBorder="1" applyAlignment="1">
      <alignment horizontal="right" wrapText="1"/>
    </xf>
    <xf numFmtId="165" fontId="35" fillId="7" borderId="92" xfId="0" applyNumberFormat="1" applyFont="1" applyFill="1" applyBorder="1" applyAlignment="1">
      <alignment horizontal="right" wrapText="1"/>
    </xf>
    <xf numFmtId="4" fontId="19" fillId="8" borderId="51" xfId="1" applyNumberFormat="1" applyFont="1" applyFill="1" applyBorder="1" applyAlignment="1">
      <alignment horizontal="center" wrapText="1"/>
    </xf>
    <xf numFmtId="0" fontId="23" fillId="2" borderId="43" xfId="0" applyFont="1" applyFill="1" applyBorder="1" applyAlignment="1">
      <alignment horizontal="center"/>
    </xf>
    <xf numFmtId="0" fontId="4" fillId="12" borderId="128" xfId="0" applyFont="1" applyFill="1" applyBorder="1"/>
    <xf numFmtId="0" fontId="4" fillId="12" borderId="129" xfId="0" applyFont="1" applyFill="1" applyBorder="1"/>
    <xf numFmtId="0" fontId="8" fillId="12" borderId="129" xfId="0" applyFont="1" applyFill="1" applyBorder="1"/>
    <xf numFmtId="0" fontId="8" fillId="12" borderId="125" xfId="0" applyFont="1" applyFill="1" applyBorder="1"/>
    <xf numFmtId="0" fontId="2" fillId="12" borderId="90" xfId="0" applyFont="1" applyFill="1" applyBorder="1"/>
    <xf numFmtId="2" fontId="2" fillId="12" borderId="91" xfId="0" applyNumberFormat="1" applyFont="1" applyFill="1" applyBorder="1"/>
    <xf numFmtId="2" fontId="2" fillId="12" borderId="92" xfId="0" applyNumberFormat="1" applyFont="1" applyFill="1" applyBorder="1"/>
    <xf numFmtId="0" fontId="0" fillId="13" borderId="77" xfId="0" applyFill="1" applyBorder="1"/>
    <xf numFmtId="0" fontId="8" fillId="13" borderId="79" xfId="0" applyFont="1" applyFill="1" applyBorder="1"/>
    <xf numFmtId="0" fontId="8" fillId="13" borderId="87" xfId="0" applyFont="1" applyFill="1" applyBorder="1"/>
    <xf numFmtId="0" fontId="0" fillId="14" borderId="78" xfId="0" applyFill="1" applyBorder="1"/>
    <xf numFmtId="0" fontId="0" fillId="14" borderId="80" xfId="0" applyFill="1" applyBorder="1"/>
    <xf numFmtId="0" fontId="0" fillId="14" borderId="88" xfId="0" applyFill="1" applyBorder="1"/>
    <xf numFmtId="4" fontId="15" fillId="18" borderId="24" xfId="0" applyNumberFormat="1" applyFont="1" applyFill="1" applyBorder="1" applyAlignment="1">
      <alignment vertical="justify"/>
    </xf>
    <xf numFmtId="4" fontId="15" fillId="18" borderId="36" xfId="0" applyNumberFormat="1" applyFont="1" applyFill="1" applyBorder="1"/>
    <xf numFmtId="0" fontId="4" fillId="6" borderId="39" xfId="0" applyFont="1" applyFill="1" applyBorder="1"/>
    <xf numFmtId="49" fontId="20" fillId="6" borderId="38" xfId="0" applyNumberFormat="1" applyFont="1" applyFill="1" applyBorder="1" applyAlignment="1">
      <alignment horizontal="left" wrapText="1"/>
    </xf>
    <xf numFmtId="49" fontId="11" fillId="6" borderId="93" xfId="0" applyNumberFormat="1" applyFont="1" applyFill="1" applyBorder="1" applyAlignment="1">
      <alignment horizontal="left" wrapText="1"/>
    </xf>
    <xf numFmtId="49" fontId="11" fillId="6" borderId="76" xfId="0" applyNumberFormat="1" applyFont="1" applyFill="1" applyBorder="1" applyAlignment="1">
      <alignment horizontal="left" wrapText="1"/>
    </xf>
    <xf numFmtId="0" fontId="4" fillId="6" borderId="76" xfId="0" applyFont="1" applyFill="1" applyBorder="1"/>
    <xf numFmtId="49" fontId="11" fillId="6" borderId="81" xfId="0" applyNumberFormat="1" applyFont="1" applyFill="1" applyBorder="1" applyAlignment="1">
      <alignment horizontal="left" wrapText="1"/>
    </xf>
    <xf numFmtId="3" fontId="20" fillId="6" borderId="44" xfId="0" applyNumberFormat="1" applyFont="1" applyFill="1" applyBorder="1" applyAlignment="1">
      <alignment horizontal="right" wrapText="1"/>
    </xf>
    <xf numFmtId="165" fontId="21" fillId="6" borderId="93" xfId="0" applyNumberFormat="1" applyFont="1" applyFill="1" applyBorder="1" applyAlignment="1">
      <alignment horizontal="right" wrapText="1"/>
    </xf>
    <xf numFmtId="165" fontId="21" fillId="6" borderId="76" xfId="0" applyNumberFormat="1" applyFont="1" applyFill="1" applyBorder="1" applyAlignment="1">
      <alignment horizontal="right" wrapText="1"/>
    </xf>
    <xf numFmtId="165" fontId="21" fillId="6" borderId="81" xfId="0" applyNumberFormat="1" applyFont="1" applyFill="1" applyBorder="1" applyAlignment="1">
      <alignment horizontal="right" wrapText="1"/>
    </xf>
    <xf numFmtId="0" fontId="36" fillId="12" borderId="44" xfId="0" applyFont="1" applyFill="1" applyBorder="1" applyAlignment="1">
      <alignment horizontal="center"/>
    </xf>
    <xf numFmtId="0" fontId="36" fillId="12" borderId="45" xfId="0" applyFont="1" applyFill="1" applyBorder="1" applyAlignment="1">
      <alignment horizontal="center"/>
    </xf>
    <xf numFmtId="0" fontId="36" fillId="12" borderId="46" xfId="0" applyFont="1" applyFill="1" applyBorder="1" applyAlignment="1">
      <alignment horizontal="center"/>
    </xf>
    <xf numFmtId="0" fontId="36" fillId="12" borderId="38" xfId="0" applyFont="1" applyFill="1" applyBorder="1" applyAlignment="1">
      <alignment horizontal="center" wrapText="1"/>
    </xf>
    <xf numFmtId="0" fontId="36" fillId="12" borderId="39" xfId="0" applyFont="1" applyFill="1" applyBorder="1" applyAlignment="1">
      <alignment horizontal="center" wrapText="1"/>
    </xf>
    <xf numFmtId="0" fontId="36" fillId="12" borderId="40" xfId="0" applyFont="1" applyFill="1" applyBorder="1" applyAlignment="1">
      <alignment horizontal="center" wrapText="1"/>
    </xf>
    <xf numFmtId="4" fontId="30" fillId="8" borderId="38" xfId="1" applyNumberFormat="1" applyFont="1" applyFill="1" applyBorder="1" applyAlignment="1">
      <alignment horizontal="center" wrapText="1"/>
    </xf>
    <xf numFmtId="0" fontId="40" fillId="0" borderId="39" xfId="0" applyFont="1" applyBorder="1" applyAlignment="1"/>
    <xf numFmtId="0" fontId="40" fillId="0" borderId="40" xfId="0" applyFont="1" applyBorder="1" applyAlignment="1"/>
    <xf numFmtId="4" fontId="6" fillId="4" borderId="41" xfId="1" applyNumberFormat="1" applyFont="1" applyFill="1" applyBorder="1" applyAlignment="1">
      <alignment horizontal="center" wrapText="1"/>
    </xf>
    <xf numFmtId="4" fontId="12" fillId="10" borderId="2" xfId="1" applyNumberFormat="1" applyFont="1" applyFill="1" applyBorder="1" applyAlignment="1">
      <alignment horizontal="left" vertical="top" wrapText="1"/>
    </xf>
    <xf numFmtId="4" fontId="12" fillId="5" borderId="0" xfId="1" applyNumberFormat="1" applyFont="1" applyFill="1" applyBorder="1" applyAlignment="1">
      <alignment horizontal="left" vertical="top" wrapText="1"/>
    </xf>
    <xf numFmtId="4" fontId="12" fillId="5" borderId="24" xfId="1" applyNumberFormat="1" applyFont="1" applyFill="1" applyBorder="1" applyAlignment="1">
      <alignment horizontal="left" vertical="top" wrapText="1"/>
    </xf>
    <xf numFmtId="4" fontId="6" fillId="6" borderId="47" xfId="0" applyNumberFormat="1" applyFont="1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4" fontId="6" fillId="6" borderId="29" xfId="0" applyNumberFormat="1" applyFont="1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4" fontId="30" fillId="8" borderId="93" xfId="1" applyNumberFormat="1" applyFont="1" applyFill="1" applyBorder="1" applyAlignment="1">
      <alignment horizontal="center" wrapText="1"/>
    </xf>
    <xf numFmtId="0" fontId="40" fillId="0" borderId="76" xfId="0" applyFont="1" applyBorder="1" applyAlignment="1"/>
    <xf numFmtId="0" fontId="40" fillId="0" borderId="81" xfId="0" applyFont="1" applyBorder="1" applyAlignment="1"/>
    <xf numFmtId="0" fontId="0" fillId="0" borderId="41" xfId="0" applyBorder="1" applyAlignment="1"/>
    <xf numFmtId="0" fontId="19" fillId="6" borderId="93" xfId="0" applyFont="1" applyFill="1" applyBorder="1" applyAlignment="1">
      <alignment horizontal="center"/>
    </xf>
    <xf numFmtId="0" fontId="19" fillId="6" borderId="76" xfId="0" applyFont="1" applyFill="1" applyBorder="1" applyAlignment="1">
      <alignment horizontal="center"/>
    </xf>
    <xf numFmtId="0" fontId="19" fillId="6" borderId="81" xfId="0" applyFont="1" applyFill="1" applyBorder="1" applyAlignment="1">
      <alignment horizontal="center"/>
    </xf>
    <xf numFmtId="4" fontId="19" fillId="6" borderId="102" xfId="0" applyNumberFormat="1" applyFont="1" applyFill="1" applyBorder="1" applyAlignment="1">
      <alignment horizontal="center" wrapText="1"/>
    </xf>
    <xf numFmtId="4" fontId="19" fillId="6" borderId="102" xfId="0" applyNumberFormat="1" applyFont="1" applyFill="1" applyBorder="1" applyAlignment="1">
      <alignment horizontal="center"/>
    </xf>
    <xf numFmtId="4" fontId="19" fillId="6" borderId="104" xfId="0" applyNumberFormat="1" applyFont="1" applyFill="1" applyBorder="1" applyAlignment="1">
      <alignment horizontal="center"/>
    </xf>
    <xf numFmtId="0" fontId="6" fillId="6" borderId="43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4" fontId="6" fillId="6" borderId="6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4" fontId="6" fillId="6" borderId="8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19" fillId="8" borderId="51" xfId="1" applyNumberFormat="1" applyFont="1" applyFill="1" applyBorder="1" applyAlignment="1">
      <alignment horizontal="center"/>
    </xf>
    <xf numFmtId="0" fontId="18" fillId="6" borderId="51" xfId="0" applyFont="1" applyFill="1" applyBorder="1" applyAlignment="1">
      <alignment horizontal="center"/>
    </xf>
    <xf numFmtId="4" fontId="19" fillId="4" borderId="6" xfId="1" applyNumberFormat="1" applyFont="1" applyFill="1" applyBorder="1" applyAlignment="1">
      <alignment horizontal="center" wrapText="1"/>
    </xf>
    <xf numFmtId="4" fontId="19" fillId="4" borderId="8" xfId="1" applyNumberFormat="1" applyFont="1" applyFill="1" applyBorder="1" applyAlignment="1">
      <alignment horizontal="center" wrapText="1"/>
    </xf>
    <xf numFmtId="4" fontId="19" fillId="4" borderId="7" xfId="1" applyNumberFormat="1" applyFont="1" applyFill="1" applyBorder="1" applyAlignment="1">
      <alignment horizontal="center" wrapText="1"/>
    </xf>
    <xf numFmtId="0" fontId="18" fillId="6" borderId="43" xfId="0" applyFont="1" applyFill="1" applyBorder="1" applyAlignment="1">
      <alignment horizontal="center"/>
    </xf>
    <xf numFmtId="4" fontId="19" fillId="11" borderId="51" xfId="1" applyNumberFormat="1" applyFont="1" applyFill="1" applyBorder="1" applyAlignment="1">
      <alignment horizontal="center" vertical="top" wrapText="1"/>
    </xf>
    <xf numFmtId="4" fontId="19" fillId="7" borderId="51" xfId="0" applyNumberFormat="1" applyFont="1" applyFill="1" applyBorder="1" applyAlignment="1">
      <alignment horizontal="center" vertical="top" wrapText="1"/>
    </xf>
    <xf numFmtId="4" fontId="19" fillId="7" borderId="51" xfId="0" applyNumberFormat="1" applyFont="1" applyFill="1" applyBorder="1" applyAlignment="1">
      <alignment horizontal="center" vertical="top"/>
    </xf>
    <xf numFmtId="4" fontId="19" fillId="7" borderId="111" xfId="0" applyNumberFormat="1" applyFont="1" applyFill="1" applyBorder="1" applyAlignment="1">
      <alignment horizontal="center" vertical="top"/>
    </xf>
    <xf numFmtId="4" fontId="19" fillId="8" borderId="51" xfId="1" applyNumberFormat="1" applyFont="1" applyFill="1" applyBorder="1" applyAlignment="1">
      <alignment horizontal="center" vertical="top" wrapText="1"/>
    </xf>
    <xf numFmtId="4" fontId="19" fillId="8" borderId="51" xfId="1" applyNumberFormat="1" applyFont="1" applyFill="1" applyBorder="1" applyAlignment="1">
      <alignment horizontal="center" wrapText="1"/>
    </xf>
    <xf numFmtId="0" fontId="19" fillId="7" borderId="109" xfId="0" applyFont="1" applyFill="1" applyBorder="1" applyAlignment="1">
      <alignment horizontal="center"/>
    </xf>
    <xf numFmtId="0" fontId="19" fillId="7" borderId="110" xfId="0" applyFont="1" applyFill="1" applyBorder="1" applyAlignment="1">
      <alignment horizontal="center"/>
    </xf>
    <xf numFmtId="0" fontId="36" fillId="12" borderId="93" xfId="0" applyFont="1" applyFill="1" applyBorder="1" applyAlignment="1">
      <alignment horizontal="center"/>
    </xf>
    <xf numFmtId="0" fontId="36" fillId="12" borderId="76" xfId="0" applyFont="1" applyFill="1" applyBorder="1" applyAlignment="1">
      <alignment horizontal="center"/>
    </xf>
    <xf numFmtId="0" fontId="36" fillId="12" borderId="81" xfId="0" applyFont="1" applyFill="1" applyBorder="1" applyAlignment="1">
      <alignment horizontal="center"/>
    </xf>
    <xf numFmtId="0" fontId="36" fillId="12" borderId="98" xfId="0" applyFont="1" applyFill="1" applyBorder="1" applyAlignment="1">
      <alignment horizontal="center"/>
    </xf>
    <xf numFmtId="0" fontId="36" fillId="12" borderId="39" xfId="0" applyFont="1" applyFill="1" applyBorder="1" applyAlignment="1">
      <alignment horizontal="center"/>
    </xf>
    <xf numFmtId="0" fontId="36" fillId="12" borderId="40" xfId="0" applyFont="1" applyFill="1" applyBorder="1" applyAlignment="1">
      <alignment horizontal="center"/>
    </xf>
    <xf numFmtId="0" fontId="36" fillId="12" borderId="38" xfId="0" applyFont="1" applyFill="1" applyBorder="1" applyAlignment="1">
      <alignment horizontal="center"/>
    </xf>
    <xf numFmtId="0" fontId="36" fillId="12" borderId="75" xfId="0" applyFont="1" applyFill="1" applyBorder="1" applyAlignment="1">
      <alignment horizontal="center"/>
    </xf>
    <xf numFmtId="4" fontId="19" fillId="6" borderId="51" xfId="0" applyNumberFormat="1" applyFont="1" applyFill="1" applyBorder="1" applyAlignment="1">
      <alignment horizontal="center" wrapText="1"/>
    </xf>
    <xf numFmtId="0" fontId="26" fillId="6" borderId="51" xfId="0" applyFont="1" applyFill="1" applyBorder="1" applyAlignment="1">
      <alignment horizontal="center" wrapText="1"/>
    </xf>
    <xf numFmtId="0" fontId="19" fillId="6" borderId="95" xfId="0" applyFont="1" applyFill="1" applyBorder="1" applyAlignment="1">
      <alignment horizontal="center" wrapText="1"/>
    </xf>
    <xf numFmtId="0" fontId="19" fillId="6" borderId="96" xfId="0" applyFont="1" applyFill="1" applyBorder="1" applyAlignment="1">
      <alignment horizontal="center" wrapText="1"/>
    </xf>
    <xf numFmtId="0" fontId="19" fillId="6" borderId="97" xfId="0" applyFont="1" applyFill="1" applyBorder="1" applyAlignment="1">
      <alignment horizontal="center" wrapText="1"/>
    </xf>
    <xf numFmtId="4" fontId="6" fillId="2" borderId="43" xfId="0" applyNumberFormat="1" applyFont="1" applyFill="1" applyBorder="1" applyAlignment="1">
      <alignment horizontal="center"/>
    </xf>
    <xf numFmtId="0" fontId="30" fillId="12" borderId="45" xfId="0" applyFont="1" applyFill="1" applyBorder="1" applyAlignment="1">
      <alignment horizontal="center"/>
    </xf>
    <xf numFmtId="0" fontId="30" fillId="12" borderId="46" xfId="0" applyFont="1" applyFill="1" applyBorder="1" applyAlignment="1">
      <alignment horizontal="center"/>
    </xf>
    <xf numFmtId="0" fontId="30" fillId="12" borderId="76" xfId="0" applyFont="1" applyFill="1" applyBorder="1" applyAlignment="1">
      <alignment horizontal="center"/>
    </xf>
    <xf numFmtId="0" fontId="30" fillId="12" borderId="81" xfId="0" applyFont="1" applyFill="1" applyBorder="1" applyAlignment="1">
      <alignment horizontal="center"/>
    </xf>
    <xf numFmtId="0" fontId="19" fillId="12" borderId="93" xfId="0" applyFont="1" applyFill="1" applyBorder="1" applyAlignment="1">
      <alignment horizontal="center"/>
    </xf>
    <xf numFmtId="0" fontId="19" fillId="12" borderId="76" xfId="0" applyFont="1" applyFill="1" applyBorder="1" applyAlignment="1">
      <alignment horizontal="center"/>
    </xf>
    <xf numFmtId="0" fontId="19" fillId="12" borderId="81" xfId="0" applyFont="1" applyFill="1" applyBorder="1" applyAlignment="1">
      <alignment horizontal="center"/>
    </xf>
    <xf numFmtId="4" fontId="30" fillId="15" borderId="73" xfId="1" applyNumberFormat="1" applyFont="1" applyFill="1" applyBorder="1" applyAlignment="1">
      <alignment horizontal="center" wrapText="1"/>
    </xf>
    <xf numFmtId="4" fontId="30" fillId="15" borderId="0" xfId="1" applyNumberFormat="1" applyFont="1" applyFill="1" applyBorder="1" applyAlignment="1">
      <alignment horizontal="center" wrapText="1"/>
    </xf>
    <xf numFmtId="4" fontId="30" fillId="15" borderId="74" xfId="1" applyNumberFormat="1" applyFont="1" applyFill="1" applyBorder="1" applyAlignment="1">
      <alignment horizontal="center" wrapText="1"/>
    </xf>
    <xf numFmtId="4" fontId="30" fillId="15" borderId="38" xfId="1" applyNumberFormat="1" applyFont="1" applyFill="1" applyBorder="1" applyAlignment="1">
      <alignment horizontal="center" wrapText="1"/>
    </xf>
    <xf numFmtId="4" fontId="30" fillId="15" borderId="39" xfId="1" applyNumberFormat="1" applyFont="1" applyFill="1" applyBorder="1" applyAlignment="1">
      <alignment horizontal="center" wrapText="1"/>
    </xf>
    <xf numFmtId="4" fontId="30" fillId="15" borderId="40" xfId="1" applyNumberFormat="1" applyFont="1" applyFill="1" applyBorder="1" applyAlignment="1">
      <alignment horizontal="center" wrapText="1"/>
    </xf>
    <xf numFmtId="0" fontId="18" fillId="6" borderId="93" xfId="0" applyFont="1" applyFill="1" applyBorder="1" applyAlignment="1">
      <alignment horizontal="center"/>
    </xf>
    <xf numFmtId="0" fontId="18" fillId="6" borderId="76" xfId="0" applyFont="1" applyFill="1" applyBorder="1" applyAlignment="1">
      <alignment horizontal="center"/>
    </xf>
    <xf numFmtId="0" fontId="18" fillId="6" borderId="81" xfId="0" applyFont="1" applyFill="1" applyBorder="1" applyAlignment="1">
      <alignment horizontal="center"/>
    </xf>
    <xf numFmtId="4" fontId="19" fillId="8" borderId="102" xfId="1" applyNumberFormat="1" applyFont="1" applyFill="1" applyBorder="1" applyAlignment="1">
      <alignment horizontal="center" vertical="top" wrapText="1"/>
    </xf>
    <xf numFmtId="4" fontId="19" fillId="8" borderId="102" xfId="1" applyNumberFormat="1" applyFont="1" applyFill="1" applyBorder="1" applyAlignment="1">
      <alignment horizontal="center" wrapText="1"/>
    </xf>
    <xf numFmtId="4" fontId="19" fillId="8" borderId="122" xfId="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4" fontId="19" fillId="6" borderId="51" xfId="0" applyNumberFormat="1" applyFont="1" applyFill="1" applyBorder="1" applyAlignment="1">
      <alignment horizontal="center"/>
    </xf>
    <xf numFmtId="0" fontId="37" fillId="12" borderId="39" xfId="0" applyFont="1" applyFill="1" applyBorder="1"/>
    <xf numFmtId="0" fontId="37" fillId="12" borderId="40" xfId="0" applyFont="1" applyFill="1" applyBorder="1"/>
    <xf numFmtId="0" fontId="37" fillId="12" borderId="45" xfId="0" applyFont="1" applyFill="1" applyBorder="1"/>
    <xf numFmtId="0" fontId="37" fillId="12" borderId="46" xfId="0" applyFont="1" applyFill="1" applyBorder="1"/>
    <xf numFmtId="4" fontId="19" fillId="6" borderId="43" xfId="0" applyNumberFormat="1" applyFont="1" applyFill="1" applyBorder="1" applyAlignment="1">
      <alignment horizontal="center"/>
    </xf>
    <xf numFmtId="4" fontId="19" fillId="6" borderId="6" xfId="0" applyNumberFormat="1" applyFont="1" applyFill="1" applyBorder="1" applyAlignment="1">
      <alignment horizontal="center"/>
    </xf>
    <xf numFmtId="4" fontId="19" fillId="6" borderId="8" xfId="0" applyNumberFormat="1" applyFont="1" applyFill="1" applyBorder="1" applyAlignment="1">
      <alignment horizontal="center"/>
    </xf>
    <xf numFmtId="4" fontId="19" fillId="6" borderId="7" xfId="0" applyNumberFormat="1" applyFont="1" applyFill="1" applyBorder="1" applyAlignment="1">
      <alignment horizontal="center"/>
    </xf>
    <xf numFmtId="0" fontId="23" fillId="2" borderId="4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4" fontId="19" fillId="8" borderId="102" xfId="1" applyNumberFormat="1" applyFont="1" applyFill="1" applyBorder="1" applyAlignment="1">
      <alignment horizontal="center"/>
    </xf>
    <xf numFmtId="4" fontId="19" fillId="8" borderId="122" xfId="1" applyNumberFormat="1" applyFont="1" applyFill="1" applyBorder="1" applyAlignment="1">
      <alignment horizontal="center"/>
    </xf>
    <xf numFmtId="0" fontId="30" fillId="12" borderId="76" xfId="0" applyFont="1" applyFill="1" applyBorder="1" applyAlignment="1">
      <alignment horizontal="center" vertical="center"/>
    </xf>
    <xf numFmtId="0" fontId="30" fillId="12" borderId="81" xfId="0" applyFont="1" applyFill="1" applyBorder="1" applyAlignment="1">
      <alignment horizontal="center" vertical="center"/>
    </xf>
    <xf numFmtId="4" fontId="6" fillId="2" borderId="49" xfId="0" applyNumberFormat="1" applyFont="1" applyFill="1" applyBorder="1" applyAlignment="1">
      <alignment horizontal="center"/>
    </xf>
    <xf numFmtId="4" fontId="6" fillId="2" borderId="50" xfId="0" applyNumberFormat="1" applyFont="1" applyFill="1" applyBorder="1" applyAlignment="1">
      <alignment horizontal="center"/>
    </xf>
    <xf numFmtId="4" fontId="6" fillId="2" borderId="48" xfId="0" applyNumberFormat="1" applyFont="1" applyFill="1" applyBorder="1" applyAlignment="1">
      <alignment horizontal="center"/>
    </xf>
    <xf numFmtId="4" fontId="0" fillId="6" borderId="2" xfId="0" applyNumberFormat="1" applyFill="1" applyBorder="1"/>
    <xf numFmtId="4" fontId="0" fillId="6" borderId="0" xfId="0" applyNumberFormat="1" applyFill="1" applyBorder="1"/>
    <xf numFmtId="4" fontId="0" fillId="2" borderId="24" xfId="0" applyNumberFormat="1" applyFill="1" applyBorder="1"/>
    <xf numFmtId="4" fontId="19" fillId="6" borderId="95" xfId="0" applyNumberFormat="1" applyFont="1" applyFill="1" applyBorder="1" applyAlignment="1">
      <alignment horizontal="center"/>
    </xf>
    <xf numFmtId="4" fontId="19" fillId="6" borderId="96" xfId="0" applyNumberFormat="1" applyFont="1" applyFill="1" applyBorder="1" applyAlignment="1">
      <alignment horizontal="center"/>
    </xf>
    <xf numFmtId="4" fontId="19" fillId="6" borderId="97" xfId="0" applyNumberFormat="1" applyFont="1" applyFill="1" applyBorder="1" applyAlignment="1">
      <alignment horizontal="center"/>
    </xf>
  </cellXfs>
  <cellStyles count="3">
    <cellStyle name="Normal" xfId="0" builtinId="0"/>
    <cellStyle name="Normal_data" xfId="1"/>
    <cellStyle name="Percent" xfId="2" builtinId="5"/>
  </cellStyles>
  <dxfs count="0"/>
  <tableStyles count="0" defaultTableStyle="TableStyleMedium9" defaultPivotStyle="PivotStyleLight16"/>
  <colors>
    <mruColors>
      <color rgb="FFEAF1DD"/>
      <color rgb="FFCFE7E7"/>
      <color rgb="FFFFFF99"/>
      <color rgb="FFD8D8D8"/>
      <color rgb="FFFFFFFF"/>
      <color rgb="FFFFFF1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Average number of beds served by the pharmacy in complete hospitalisation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n=1141 (2010), n=808 (2005),  n=748 (2000)</a:t>
            </a:r>
          </a:p>
        </c:rich>
      </c:tx>
      <c:layout>
        <c:manualLayout>
          <c:xMode val="edge"/>
          <c:yMode val="edge"/>
          <c:x val="0.11534093689711741"/>
          <c:y val="3.0570597050762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57469824831983E-2"/>
          <c:y val="0.13654936599521172"/>
          <c:w val="0.92843720342016833"/>
          <c:h val="0.58695846875553548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'Q1'!$B$5:$B$34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'Q1'!$D$5:$D$34</c:f>
              <c:numCache>
                <c:formatCode>0.00</c:formatCode>
                <c:ptCount val="30"/>
                <c:pt idx="0">
                  <c:v>1031.6578947368421</c:v>
                </c:pt>
                <c:pt idx="1">
                  <c:v>494.28846153846155</c:v>
                </c:pt>
                <c:pt idx="2">
                  <c:v>568.4</c:v>
                </c:pt>
                <c:pt idx="3">
                  <c:v>232.21818181818182</c:v>
                </c:pt>
                <c:pt idx="4">
                  <c:v>414.19512195121951</c:v>
                </c:pt>
                <c:pt idx="5">
                  <c:v>871.7045454545455</c:v>
                </c:pt>
                <c:pt idx="6">
                  <c:v>2038.8333333333333</c:v>
                </c:pt>
                <c:pt idx="7">
                  <c:v>329.47058823529414</c:v>
                </c:pt>
                <c:pt idx="8">
                  <c:v>284.58695652173913</c:v>
                </c:pt>
                <c:pt idx="9">
                  <c:v>412.21875</c:v>
                </c:pt>
                <c:pt idx="10">
                  <c:v>353.375</c:v>
                </c:pt>
                <c:pt idx="11">
                  <c:v>1383.4214876033059</c:v>
                </c:pt>
                <c:pt idx="12">
                  <c:v>297.10344827586209</c:v>
                </c:pt>
                <c:pt idx="13">
                  <c:v>802.77083333333337</c:v>
                </c:pt>
                <c:pt idx="14">
                  <c:v>339.69230769230768</c:v>
                </c:pt>
                <c:pt idx="15">
                  <c:v>430.83486238532112</c:v>
                </c:pt>
                <c:pt idx="16">
                  <c:v>318.89285714285717</c:v>
                </c:pt>
                <c:pt idx="17">
                  <c:v>1206.4000000000001</c:v>
                </c:pt>
                <c:pt idx="18">
                  <c:v>475</c:v>
                </c:pt>
                <c:pt idx="19">
                  <c:v>700.26666666666665</c:v>
                </c:pt>
                <c:pt idx="20">
                  <c:v>553.78571428571433</c:v>
                </c:pt>
                <c:pt idx="21">
                  <c:v>310.61363636363637</c:v>
                </c:pt>
                <c:pt idx="22">
                  <c:v>440.25</c:v>
                </c:pt>
                <c:pt idx="23">
                  <c:v>560.16666666666663</c:v>
                </c:pt>
                <c:pt idx="24">
                  <c:v>448.38596491228071</c:v>
                </c:pt>
                <c:pt idx="25">
                  <c:v>367.13043478260869</c:v>
                </c:pt>
                <c:pt idx="26">
                  <c:v>507.39743589743591</c:v>
                </c:pt>
                <c:pt idx="27">
                  <c:v>648.3125</c:v>
                </c:pt>
                <c:pt idx="28">
                  <c:v>645.5454545454545</c:v>
                </c:pt>
                <c:pt idx="29">
                  <c:v>883.97826086956525</c:v>
                </c:pt>
              </c:numCache>
            </c:numRef>
          </c:val>
        </c:ser>
        <c:ser>
          <c:idx val="1"/>
          <c:order val="1"/>
          <c:tx>
            <c:v>2005</c:v>
          </c:tx>
          <c:spPr>
            <a:solidFill>
              <a:srgbClr val="00B050"/>
            </a:solidFill>
          </c:spPr>
          <c:invertIfNegative val="0"/>
          <c:dLbls>
            <c:delete val="1"/>
          </c:dLbls>
          <c:cat>
            <c:strRef>
              <c:f>'Q1'!$B$5:$B$34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'Q1'!$F$5:$F$34</c:f>
              <c:numCache>
                <c:formatCode>General</c:formatCode>
                <c:ptCount val="30"/>
                <c:pt idx="0">
                  <c:v>1084.3</c:v>
                </c:pt>
                <c:pt idx="1">
                  <c:v>468.6</c:v>
                </c:pt>
                <c:pt idx="4">
                  <c:v>565.4</c:v>
                </c:pt>
                <c:pt idx="5">
                  <c:v>815.3</c:v>
                </c:pt>
                <c:pt idx="6">
                  <c:v>1106.9000000000001</c:v>
                </c:pt>
                <c:pt idx="7">
                  <c:v>340.6</c:v>
                </c:pt>
                <c:pt idx="8">
                  <c:v>600.9</c:v>
                </c:pt>
                <c:pt idx="9">
                  <c:v>569</c:v>
                </c:pt>
                <c:pt idx="11">
                  <c:v>1114.5</c:v>
                </c:pt>
                <c:pt idx="12">
                  <c:v>321.89999999999998</c:v>
                </c:pt>
                <c:pt idx="13">
                  <c:v>638.79999999999995</c:v>
                </c:pt>
                <c:pt idx="14">
                  <c:v>345.9</c:v>
                </c:pt>
                <c:pt idx="15">
                  <c:v>449.1</c:v>
                </c:pt>
                <c:pt idx="17">
                  <c:v>502.9</c:v>
                </c:pt>
                <c:pt idx="18">
                  <c:v>265.3</c:v>
                </c:pt>
                <c:pt idx="19">
                  <c:v>1142.3</c:v>
                </c:pt>
                <c:pt idx="20">
                  <c:v>482.9</c:v>
                </c:pt>
                <c:pt idx="21">
                  <c:v>512.20000000000005</c:v>
                </c:pt>
                <c:pt idx="24">
                  <c:v>449.2</c:v>
                </c:pt>
                <c:pt idx="25">
                  <c:v>346.4</c:v>
                </c:pt>
                <c:pt idx="26">
                  <c:v>445.6</c:v>
                </c:pt>
                <c:pt idx="28">
                  <c:v>730.6</c:v>
                </c:pt>
                <c:pt idx="29">
                  <c:v>1047.5999999999999</c:v>
                </c:pt>
              </c:numCache>
            </c:numRef>
          </c:val>
        </c:ser>
        <c:ser>
          <c:idx val="2"/>
          <c:order val="2"/>
          <c:tx>
            <c:v>2000</c:v>
          </c:tx>
          <c:spPr>
            <a:solidFill>
              <a:schemeClr val="bg2">
                <a:lumMod val="90000"/>
              </a:schemeClr>
            </a:solidFill>
          </c:spPr>
          <c:invertIfNegative val="0"/>
          <c:dLbls>
            <c:delete val="1"/>
          </c:dLbls>
          <c:cat>
            <c:strRef>
              <c:f>'Q1'!$B$5:$B$34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'Q1'!$I$5:$I$34</c:f>
              <c:numCache>
                <c:formatCode>0.0</c:formatCode>
                <c:ptCount val="30"/>
                <c:pt idx="0">
                  <c:v>1020.7222222222222</c:v>
                </c:pt>
                <c:pt idx="1">
                  <c:v>418.83333333333331</c:v>
                </c:pt>
                <c:pt idx="6">
                  <c:v>919</c:v>
                </c:pt>
                <c:pt idx="8">
                  <c:v>346.56451612903231</c:v>
                </c:pt>
                <c:pt idx="9">
                  <c:v>585.16</c:v>
                </c:pt>
                <c:pt idx="11">
                  <c:v>973.98936170212767</c:v>
                </c:pt>
                <c:pt idx="12">
                  <c:v>273.5</c:v>
                </c:pt>
                <c:pt idx="13">
                  <c:v>682.27941176470586</c:v>
                </c:pt>
                <c:pt idx="19">
                  <c:v>823.77083333333337</c:v>
                </c:pt>
                <c:pt idx="20">
                  <c:v>312.44117647058829</c:v>
                </c:pt>
                <c:pt idx="24">
                  <c:v>525</c:v>
                </c:pt>
                <c:pt idx="25">
                  <c:v>388.04</c:v>
                </c:pt>
                <c:pt idx="26">
                  <c:v>427.78125</c:v>
                </c:pt>
                <c:pt idx="27">
                  <c:v>365.19230769230762</c:v>
                </c:pt>
                <c:pt idx="28">
                  <c:v>529.57142857142856</c:v>
                </c:pt>
                <c:pt idx="29">
                  <c:v>654.1875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27604992"/>
        <c:axId val="144900864"/>
      </c:barChart>
      <c:catAx>
        <c:axId val="1276049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0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00864"/>
        <c:scaling>
          <c:orientation val="minMax"/>
        </c:scaling>
        <c:delete val="0"/>
        <c:axPos val="l"/>
        <c:majorGridlines>
          <c:spPr>
            <a:ln w="3175">
              <a:solidFill>
                <a:srgbClr val="A7A7A7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049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1393857907114"/>
          <c:y val="0.94099083434760056"/>
          <c:w val="0.14143427115771504"/>
          <c:h val="3.8277776397823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Average number of beds served by the pharmacy in partial hospitalisation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n=695 (2010), n=447 (2005),  n=748 (2000)</a:t>
            </a:r>
          </a:p>
        </c:rich>
      </c:tx>
      <c:layout>
        <c:manualLayout>
          <c:xMode val="edge"/>
          <c:yMode val="edge"/>
          <c:x val="0.12561880469166706"/>
          <c:y val="2.9745434549554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83437365127897E-2"/>
          <c:y val="0.15934899296831118"/>
          <c:w val="0.93528913850076001"/>
          <c:h val="0.57153172144634057"/>
        </c:manualLayout>
      </c:layout>
      <c:barChart>
        <c:barDir val="col"/>
        <c:grouping val="clustered"/>
        <c:varyColors val="0"/>
        <c:ser>
          <c:idx val="2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'Q1'!$B$41:$B$70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'Q1'!$D$41:$D$70</c:f>
              <c:numCache>
                <c:formatCode>0.00</c:formatCode>
                <c:ptCount val="30"/>
                <c:pt idx="0">
                  <c:v>193.08333333333334</c:v>
                </c:pt>
                <c:pt idx="1">
                  <c:v>116.47222222222223</c:v>
                </c:pt>
                <c:pt idx="2">
                  <c:v>103.2</c:v>
                </c:pt>
                <c:pt idx="3">
                  <c:v>119.78571428571429</c:v>
                </c:pt>
                <c:pt idx="4">
                  <c:v>60.9375</c:v>
                </c:pt>
                <c:pt idx="5">
                  <c:v>382.61904761904759</c:v>
                </c:pt>
                <c:pt idx="6">
                  <c:v>1402</c:v>
                </c:pt>
                <c:pt idx="7">
                  <c:v>19.222222222222221</c:v>
                </c:pt>
                <c:pt idx="8">
                  <c:v>127.42105263157895</c:v>
                </c:pt>
                <c:pt idx="9">
                  <c:v>162.57894736842104</c:v>
                </c:pt>
                <c:pt idx="10">
                  <c:v>84.545454545454547</c:v>
                </c:pt>
                <c:pt idx="11">
                  <c:v>228.06493506493507</c:v>
                </c:pt>
                <c:pt idx="12">
                  <c:v>18.076923076923077</c:v>
                </c:pt>
                <c:pt idx="13">
                  <c:v>65.6875</c:v>
                </c:pt>
                <c:pt idx="14">
                  <c:v>122.27586206896552</c:v>
                </c:pt>
                <c:pt idx="15">
                  <c:v>82.364583333333329</c:v>
                </c:pt>
                <c:pt idx="16">
                  <c:v>48.0625</c:v>
                </c:pt>
                <c:pt idx="17">
                  <c:v>42.333333333333336</c:v>
                </c:pt>
                <c:pt idx="18">
                  <c:v>27.25</c:v>
                </c:pt>
                <c:pt idx="19">
                  <c:v>278.08333333333331</c:v>
                </c:pt>
                <c:pt idx="20">
                  <c:v>260.5</c:v>
                </c:pt>
                <c:pt idx="21">
                  <c:v>118.38461538461539</c:v>
                </c:pt>
                <c:pt idx="22">
                  <c:v>54.55</c:v>
                </c:pt>
                <c:pt idx="23">
                  <c:v>145</c:v>
                </c:pt>
                <c:pt idx="24">
                  <c:v>22.588235294117649</c:v>
                </c:pt>
                <c:pt idx="25">
                  <c:v>100.45454545454545</c:v>
                </c:pt>
                <c:pt idx="26">
                  <c:v>126.89090909090909</c:v>
                </c:pt>
                <c:pt idx="27">
                  <c:v>295</c:v>
                </c:pt>
                <c:pt idx="28">
                  <c:v>86.857142857142861</c:v>
                </c:pt>
                <c:pt idx="29">
                  <c:v>437.57894736842104</c:v>
                </c:pt>
              </c:numCache>
            </c:numRef>
          </c:val>
        </c:ser>
        <c:ser>
          <c:idx val="3"/>
          <c:order val="1"/>
          <c:tx>
            <c:v>2005</c:v>
          </c:tx>
          <c:spPr>
            <a:solidFill>
              <a:srgbClr val="92D050"/>
            </a:solidFill>
          </c:spPr>
          <c:invertIfNegative val="0"/>
          <c:dLbls>
            <c:delete val="1"/>
          </c:dLbls>
          <c:cat>
            <c:strRef>
              <c:f>'Q1'!$B$41:$B$70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'Q1'!$F$41:$F$70</c:f>
              <c:numCache>
                <c:formatCode>General</c:formatCode>
                <c:ptCount val="30"/>
                <c:pt idx="0">
                  <c:v>74.400000000000006</c:v>
                </c:pt>
                <c:pt idx="1">
                  <c:v>40.299999999999997</c:v>
                </c:pt>
                <c:pt idx="4">
                  <c:v>33.4</c:v>
                </c:pt>
                <c:pt idx="5">
                  <c:v>22</c:v>
                </c:pt>
                <c:pt idx="6">
                  <c:v>36.299999999999997</c:v>
                </c:pt>
                <c:pt idx="7">
                  <c:v>11.7</c:v>
                </c:pt>
                <c:pt idx="8">
                  <c:v>128.6</c:v>
                </c:pt>
                <c:pt idx="9">
                  <c:v>63.2</c:v>
                </c:pt>
                <c:pt idx="11">
                  <c:v>109.9</c:v>
                </c:pt>
                <c:pt idx="12">
                  <c:v>35.5</c:v>
                </c:pt>
                <c:pt idx="13">
                  <c:v>194</c:v>
                </c:pt>
                <c:pt idx="14">
                  <c:v>37.5</c:v>
                </c:pt>
                <c:pt idx="15">
                  <c:v>66.3</c:v>
                </c:pt>
                <c:pt idx="17">
                  <c:v>19.3</c:v>
                </c:pt>
                <c:pt idx="18">
                  <c:v>0</c:v>
                </c:pt>
                <c:pt idx="19">
                  <c:v>251.8</c:v>
                </c:pt>
                <c:pt idx="20">
                  <c:v>92.3</c:v>
                </c:pt>
                <c:pt idx="21">
                  <c:v>242.9</c:v>
                </c:pt>
                <c:pt idx="24">
                  <c:v>16.8</c:v>
                </c:pt>
                <c:pt idx="25">
                  <c:v>34.700000000000003</c:v>
                </c:pt>
                <c:pt idx="26">
                  <c:v>140.1</c:v>
                </c:pt>
                <c:pt idx="28">
                  <c:v>74.5</c:v>
                </c:pt>
                <c:pt idx="29">
                  <c:v>95.8</c:v>
                </c:pt>
              </c:numCache>
            </c:numRef>
          </c:val>
        </c:ser>
        <c:ser>
          <c:idx val="4"/>
          <c:order val="2"/>
          <c:tx>
            <c:v>2000</c:v>
          </c:tx>
          <c:spPr>
            <a:solidFill>
              <a:schemeClr val="bg2">
                <a:lumMod val="90000"/>
              </a:schemeClr>
            </a:solidFill>
          </c:spPr>
          <c:invertIfNegative val="0"/>
          <c:dLbls>
            <c:delete val="1"/>
          </c:dLbls>
          <c:cat>
            <c:strRef>
              <c:f>'Q1'!$B$41:$B$70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'Q1'!$H$41:$H$70</c:f>
              <c:numCache>
                <c:formatCode>General</c:formatCode>
                <c:ptCount val="30"/>
                <c:pt idx="0">
                  <c:v>18</c:v>
                </c:pt>
                <c:pt idx="1">
                  <c:v>36</c:v>
                </c:pt>
                <c:pt idx="6">
                  <c:v>10</c:v>
                </c:pt>
                <c:pt idx="8">
                  <c:v>62</c:v>
                </c:pt>
                <c:pt idx="9">
                  <c:v>75</c:v>
                </c:pt>
                <c:pt idx="11">
                  <c:v>94</c:v>
                </c:pt>
                <c:pt idx="12">
                  <c:v>10</c:v>
                </c:pt>
                <c:pt idx="13">
                  <c:v>68</c:v>
                </c:pt>
                <c:pt idx="19">
                  <c:v>48</c:v>
                </c:pt>
                <c:pt idx="20">
                  <c:v>34</c:v>
                </c:pt>
                <c:pt idx="24">
                  <c:v>63</c:v>
                </c:pt>
                <c:pt idx="25">
                  <c:v>25</c:v>
                </c:pt>
                <c:pt idx="26">
                  <c:v>64</c:v>
                </c:pt>
                <c:pt idx="27">
                  <c:v>26</c:v>
                </c:pt>
                <c:pt idx="28">
                  <c:v>35</c:v>
                </c:pt>
                <c:pt idx="29">
                  <c:v>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9285888"/>
        <c:axId val="149853696"/>
      </c:barChart>
      <c:catAx>
        <c:axId val="1492858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5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8536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858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14738826660751"/>
          <c:y val="0.93772272744076002"/>
          <c:w val="0.14442230812697754"/>
          <c:h val="4.62633081956304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General teaching hospital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n=422 (2010), n=311 (2005),</a:t>
            </a:r>
          </a:p>
        </c:rich>
      </c:tx>
      <c:layout>
        <c:manualLayout>
          <c:xMode val="edge"/>
          <c:yMode val="edge"/>
          <c:x val="0.22056532055630476"/>
          <c:y val="3.0421339378032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11564101323504E-2"/>
          <c:y val="0.15210637391064888"/>
          <c:w val="0.89504761339886918"/>
          <c:h val="0.52886216159702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'Q2'!$C$183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'Q2'!$B$184:$B$213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'Q2'!$C$184:$C$213</c:f>
              <c:numCache>
                <c:formatCode>0.0%</c:formatCode>
                <c:ptCount val="30"/>
                <c:pt idx="0">
                  <c:v>0.47368421052631576</c:v>
                </c:pt>
                <c:pt idx="1">
                  <c:v>0.30769230769230771</c:v>
                </c:pt>
                <c:pt idx="2">
                  <c:v>0.33333333333333331</c:v>
                </c:pt>
                <c:pt idx="3">
                  <c:v>0.12962962962962962</c:v>
                </c:pt>
                <c:pt idx="4">
                  <c:v>0.21052631578947367</c:v>
                </c:pt>
                <c:pt idx="5">
                  <c:v>0.26666666666666666</c:v>
                </c:pt>
                <c:pt idx="6">
                  <c:v>0.8571428571428571</c:v>
                </c:pt>
                <c:pt idx="7">
                  <c:v>0.1111111111111111</c:v>
                </c:pt>
                <c:pt idx="8">
                  <c:v>0.45833333333333331</c:v>
                </c:pt>
                <c:pt idx="9">
                  <c:v>0.10606060606060606</c:v>
                </c:pt>
                <c:pt idx="10">
                  <c:v>0.375</c:v>
                </c:pt>
                <c:pt idx="11">
                  <c:v>0.7142857142857143</c:v>
                </c:pt>
                <c:pt idx="12">
                  <c:v>0.16129032258064516</c:v>
                </c:pt>
                <c:pt idx="13">
                  <c:v>0.40425531914893614</c:v>
                </c:pt>
                <c:pt idx="14">
                  <c:v>0.51219512195121952</c:v>
                </c:pt>
                <c:pt idx="15">
                  <c:v>6.8376068376068383E-2</c:v>
                </c:pt>
                <c:pt idx="16">
                  <c:v>0.14285714285714285</c:v>
                </c:pt>
                <c:pt idx="17">
                  <c:v>0.6</c:v>
                </c:pt>
                <c:pt idx="18">
                  <c:v>0.4</c:v>
                </c:pt>
                <c:pt idx="19">
                  <c:v>0.7142857142857143</c:v>
                </c:pt>
                <c:pt idx="20">
                  <c:v>0.47058823529411764</c:v>
                </c:pt>
                <c:pt idx="21">
                  <c:v>0.1</c:v>
                </c:pt>
                <c:pt idx="22">
                  <c:v>0.32142857142857145</c:v>
                </c:pt>
                <c:pt idx="23">
                  <c:v>0.35483870967741937</c:v>
                </c:pt>
                <c:pt idx="24">
                  <c:v>0.25862068965517243</c:v>
                </c:pt>
                <c:pt idx="25">
                  <c:v>0.39130434782608697</c:v>
                </c:pt>
                <c:pt idx="26">
                  <c:v>0.58974358974358976</c:v>
                </c:pt>
                <c:pt idx="27">
                  <c:v>0.57894736842105265</c:v>
                </c:pt>
                <c:pt idx="28">
                  <c:v>0.68181818181818177</c:v>
                </c:pt>
                <c:pt idx="29">
                  <c:v>0.63829787234042556</c:v>
                </c:pt>
              </c:numCache>
            </c:numRef>
          </c:val>
        </c:ser>
        <c:ser>
          <c:idx val="1"/>
          <c:order val="1"/>
          <c:tx>
            <c:strRef>
              <c:f>'Q2'!$D$183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'Q2'!$B$184:$B$213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'Q2'!$D$184:$D$213</c:f>
              <c:numCache>
                <c:formatCode>0.0%</c:formatCode>
                <c:ptCount val="30"/>
                <c:pt idx="0">
                  <c:v>0.35699999999999998</c:v>
                </c:pt>
                <c:pt idx="1">
                  <c:v>0.42899999999999999</c:v>
                </c:pt>
                <c:pt idx="4">
                  <c:v>0.2</c:v>
                </c:pt>
                <c:pt idx="5">
                  <c:v>0.14899999999999999</c:v>
                </c:pt>
                <c:pt idx="6">
                  <c:v>0.88900000000000001</c:v>
                </c:pt>
                <c:pt idx="7">
                  <c:v>0.13300000000000001</c:v>
                </c:pt>
                <c:pt idx="8">
                  <c:v>0.48599999999999999</c:v>
                </c:pt>
                <c:pt idx="9">
                  <c:v>0.13</c:v>
                </c:pt>
                <c:pt idx="11">
                  <c:v>0.628</c:v>
                </c:pt>
                <c:pt idx="12">
                  <c:v>7.0999999999999994E-2</c:v>
                </c:pt>
                <c:pt idx="13">
                  <c:v>0.32300000000000001</c:v>
                </c:pt>
                <c:pt idx="14">
                  <c:v>0.5</c:v>
                </c:pt>
                <c:pt idx="15">
                  <c:v>0.38200000000000001</c:v>
                </c:pt>
                <c:pt idx="17">
                  <c:v>0.22700000000000001</c:v>
                </c:pt>
                <c:pt idx="18">
                  <c:v>0</c:v>
                </c:pt>
                <c:pt idx="19">
                  <c:v>0.52</c:v>
                </c:pt>
                <c:pt idx="20">
                  <c:v>0.375</c:v>
                </c:pt>
                <c:pt idx="21">
                  <c:v>0.11899999999999999</c:v>
                </c:pt>
                <c:pt idx="24">
                  <c:v>0.19700000000000001</c:v>
                </c:pt>
                <c:pt idx="25">
                  <c:v>0.24</c:v>
                </c:pt>
                <c:pt idx="26">
                  <c:v>0.5</c:v>
                </c:pt>
                <c:pt idx="28">
                  <c:v>0.64300000000000002</c:v>
                </c:pt>
                <c:pt idx="29">
                  <c:v>0.66700000000000004</c:v>
                </c:pt>
              </c:numCache>
            </c:numRef>
          </c:val>
        </c:ser>
        <c:ser>
          <c:idx val="2"/>
          <c:order val="2"/>
          <c:tx>
            <c:strRef>
              <c:f>'Q2'!$E$183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'Q2'!$B$184:$B$213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'Q2'!$E$184:$E$213</c:f>
              <c:numCache>
                <c:formatCode>#,##0.0%</c:formatCode>
                <c:ptCount val="30"/>
                <c:pt idx="0">
                  <c:v>0.16666666666666669</c:v>
                </c:pt>
                <c:pt idx="1">
                  <c:v>0.22222222222222221</c:v>
                </c:pt>
                <c:pt idx="6">
                  <c:v>0.3</c:v>
                </c:pt>
                <c:pt idx="8">
                  <c:v>0.17543859649122809</c:v>
                </c:pt>
                <c:pt idx="9">
                  <c:v>9.45945945945946E-2</c:v>
                </c:pt>
                <c:pt idx="11">
                  <c:v>0.67391304347826098</c:v>
                </c:pt>
                <c:pt idx="12">
                  <c:v>0.1</c:v>
                </c:pt>
                <c:pt idx="13">
                  <c:v>0.45588235294117646</c:v>
                </c:pt>
                <c:pt idx="19">
                  <c:v>0.58333333333333337</c:v>
                </c:pt>
                <c:pt idx="20">
                  <c:v>0.27272727272727271</c:v>
                </c:pt>
                <c:pt idx="24">
                  <c:v>9.8360655737704916E-2</c:v>
                </c:pt>
                <c:pt idx="25">
                  <c:v>0.24</c:v>
                </c:pt>
                <c:pt idx="26">
                  <c:v>0.515625</c:v>
                </c:pt>
                <c:pt idx="27">
                  <c:v>0.15384615384615385</c:v>
                </c:pt>
                <c:pt idx="28">
                  <c:v>0.64705882352941169</c:v>
                </c:pt>
                <c:pt idx="29">
                  <c:v>0.29870129870129869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0883840"/>
        <c:axId val="160885760"/>
      </c:barChart>
      <c:catAx>
        <c:axId val="1608838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8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88576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8384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6979881331627"/>
          <c:y val="0.92968881730692765"/>
          <c:w val="0.16643568408910736"/>
          <c:h val="4.10156684959833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Ophthalmic hospital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n=5 (2010), n=1 (2005)</a:t>
            </a:r>
          </a:p>
        </c:rich>
      </c:tx>
      <c:layout>
        <c:manualLayout>
          <c:xMode val="edge"/>
          <c:yMode val="edge"/>
          <c:x val="0.24933478637927392"/>
          <c:y val="3.0303030303030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11564101323504E-2"/>
          <c:y val="0.15151515151515196"/>
          <c:w val="0.89504761339886918"/>
          <c:h val="0.53146853146853168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'Q2'!$B$253:$B$282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'Q2'!$C$253:$C$282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2.2222222222222223E-2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1.5151515151515152E-2</c:v>
                </c:pt>
                <c:pt idx="10">
                  <c:v>0</c:v>
                </c:pt>
                <c:pt idx="11">
                  <c:v>0</c:v>
                </c:pt>
                <c:pt idx="12">
                  <c:v>3.2258064516129031E-2</c:v>
                </c:pt>
                <c:pt idx="13">
                  <c:v>0</c:v>
                </c:pt>
                <c:pt idx="14">
                  <c:v>2.4390243902439025E-2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2005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'Q2'!$B$253:$B$282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'Q2'!$D$253:$D$282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4.2999999999999997E-2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2000</c:v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'Q2'!$B$253:$B$282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'Q2'!$E$253:$E$282</c:f>
              <c:numCache>
                <c:formatCode>#,##0.0%</c:formatCode>
                <c:ptCount val="30"/>
                <c:pt idx="0">
                  <c:v>0</c:v>
                </c:pt>
                <c:pt idx="1">
                  <c:v>0</c:v>
                </c:pt>
                <c:pt idx="6">
                  <c:v>0.1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5.8823529411764712E-2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0650496"/>
        <c:axId val="90652032"/>
      </c:barChart>
      <c:catAx>
        <c:axId val="906504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5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52032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5049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643202559198703"/>
          <c:y val="0.92916721899661536"/>
          <c:w val="0.17980653813240544"/>
          <c:h val="3.95832781003384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Oncology hospital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n=35 (2010), n=17 (2005)</a:t>
            </a:r>
          </a:p>
        </c:rich>
      </c:tx>
      <c:layout>
        <c:manualLayout>
          <c:xMode val="edge"/>
          <c:yMode val="edge"/>
          <c:x val="0.26142433531686465"/>
          <c:y val="3.018611309949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90649505711886E-2"/>
          <c:y val="0.15092936297196646"/>
          <c:w val="0.89426258409046666"/>
          <c:h val="0.53405774590080257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'Q2'!$B$287:$B$316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'Q2'!$C$287:$C$316</c:f>
              <c:numCache>
                <c:formatCode>0.0%</c:formatCode>
                <c:ptCount val="30"/>
                <c:pt idx="0">
                  <c:v>0</c:v>
                </c:pt>
                <c:pt idx="1">
                  <c:v>1.9230769230769232E-2</c:v>
                </c:pt>
                <c:pt idx="2">
                  <c:v>0</c:v>
                </c:pt>
                <c:pt idx="3">
                  <c:v>0.18518518518518517</c:v>
                </c:pt>
                <c:pt idx="4">
                  <c:v>0</c:v>
                </c:pt>
                <c:pt idx="5">
                  <c:v>2.2222222222222223E-2</c:v>
                </c:pt>
                <c:pt idx="6">
                  <c:v>0</c:v>
                </c:pt>
                <c:pt idx="7">
                  <c:v>0</c:v>
                </c:pt>
                <c:pt idx="8">
                  <c:v>2.0833333333333332E-2</c:v>
                </c:pt>
                <c:pt idx="9">
                  <c:v>0</c:v>
                </c:pt>
                <c:pt idx="10">
                  <c:v>0</c:v>
                </c:pt>
                <c:pt idx="11">
                  <c:v>8.4033613445378148E-3</c:v>
                </c:pt>
                <c:pt idx="12">
                  <c:v>6.4516129032258063E-2</c:v>
                </c:pt>
                <c:pt idx="13">
                  <c:v>2.1276595744680851E-2</c:v>
                </c:pt>
                <c:pt idx="14">
                  <c:v>2.4390243902439025E-2</c:v>
                </c:pt>
                <c:pt idx="15">
                  <c:v>5.128205128205128E-2</c:v>
                </c:pt>
                <c:pt idx="16">
                  <c:v>3.5714285714285712E-2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5.8823529411764705E-2</c:v>
                </c:pt>
                <c:pt idx="21">
                  <c:v>0</c:v>
                </c:pt>
                <c:pt idx="22">
                  <c:v>0.10714285714285714</c:v>
                </c:pt>
                <c:pt idx="23">
                  <c:v>3.2258064516129031E-2</c:v>
                </c:pt>
                <c:pt idx="24">
                  <c:v>3.4482758620689655E-2</c:v>
                </c:pt>
                <c:pt idx="25">
                  <c:v>4.3478260869565216E-2</c:v>
                </c:pt>
                <c:pt idx="26">
                  <c:v>1.282051282051282E-2</c:v>
                </c:pt>
                <c:pt idx="27">
                  <c:v>0</c:v>
                </c:pt>
                <c:pt idx="28">
                  <c:v>0</c:v>
                </c:pt>
                <c:pt idx="29">
                  <c:v>2.1276595744680851E-2</c:v>
                </c:pt>
              </c:numCache>
            </c:numRef>
          </c:val>
        </c:ser>
        <c:ser>
          <c:idx val="1"/>
          <c:order val="1"/>
          <c:tx>
            <c:v>2005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'Q2'!$B$287:$B$316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'Q2'!$D$287:$D$316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1.4999999999999999E-2</c:v>
                </c:pt>
                <c:pt idx="12">
                  <c:v>7.0999999999999994E-2</c:v>
                </c:pt>
                <c:pt idx="13">
                  <c:v>1.6E-2</c:v>
                </c:pt>
                <c:pt idx="14">
                  <c:v>0</c:v>
                </c:pt>
                <c:pt idx="15">
                  <c:v>5.5E-2</c:v>
                </c:pt>
                <c:pt idx="17">
                  <c:v>4.4999999999999998E-2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9.5000000000000001E-2</c:v>
                </c:pt>
                <c:pt idx="24">
                  <c:v>3.3000000000000002E-2</c:v>
                </c:pt>
                <c:pt idx="25">
                  <c:v>0.04</c:v>
                </c:pt>
                <c:pt idx="26">
                  <c:v>1.4999999999999999E-2</c:v>
                </c:pt>
                <c:pt idx="28">
                  <c:v>3.5999999999999997E-2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2000</c:v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'Q2'!$B$287:$B$316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'Q2'!$E$287:$E$316</c:f>
              <c:numCache>
                <c:formatCode>#,##0.0%</c:formatCode>
                <c:ptCount val="30"/>
                <c:pt idx="0">
                  <c:v>0</c:v>
                </c:pt>
                <c:pt idx="1">
                  <c:v>5.5555555555555552E-2</c:v>
                </c:pt>
                <c:pt idx="6">
                  <c:v>0.1</c:v>
                </c:pt>
                <c:pt idx="8">
                  <c:v>0</c:v>
                </c:pt>
                <c:pt idx="9">
                  <c:v>0</c:v>
                </c:pt>
                <c:pt idx="11">
                  <c:v>2.1739130434782608E-2</c:v>
                </c:pt>
                <c:pt idx="12">
                  <c:v>0</c:v>
                </c:pt>
                <c:pt idx="13">
                  <c:v>0</c:v>
                </c:pt>
                <c:pt idx="19">
                  <c:v>0</c:v>
                </c:pt>
                <c:pt idx="20">
                  <c:v>3.0303030303030304E-2</c:v>
                </c:pt>
                <c:pt idx="24">
                  <c:v>1.6393442622950821E-2</c:v>
                </c:pt>
                <c:pt idx="25">
                  <c:v>0.04</c:v>
                </c:pt>
                <c:pt idx="26">
                  <c:v>3.125E-2</c:v>
                </c:pt>
                <c:pt idx="27">
                  <c:v>0</c:v>
                </c:pt>
                <c:pt idx="28">
                  <c:v>8.8235294117647065E-2</c:v>
                </c:pt>
                <c:pt idx="29">
                  <c:v>2.5974025974025972E-2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0666112"/>
        <c:axId val="90667648"/>
      </c:barChart>
      <c:catAx>
        <c:axId val="906661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6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67648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66112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56424435495224"/>
          <c:y val="0.92946194225721757"/>
          <c:w val="0.17955832810974981"/>
          <c:h val="3.9419231686948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Psychiatric hospital-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n=53 (2010), n=40 (2005)</a:t>
            </a:r>
          </a:p>
        </c:rich>
      </c:tx>
      <c:layout>
        <c:manualLayout>
          <c:xMode val="edge"/>
          <c:yMode val="edge"/>
          <c:x val="0.26232112039782124"/>
          <c:y val="3.01860612285124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70906200317973E-2"/>
          <c:y val="0.15092936297196646"/>
          <c:w val="0.89507154213036566"/>
          <c:h val="0.53405774590080257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'Q2'!$B$323:$B$352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'Q2'!$C$323:$C$352</c:f>
              <c:numCache>
                <c:formatCode>0.0%</c:formatCode>
                <c:ptCount val="30"/>
                <c:pt idx="0">
                  <c:v>0</c:v>
                </c:pt>
                <c:pt idx="1">
                  <c:v>9.6153846153846159E-2</c:v>
                </c:pt>
                <c:pt idx="2">
                  <c:v>0</c:v>
                </c:pt>
                <c:pt idx="3">
                  <c:v>0</c:v>
                </c:pt>
                <c:pt idx="4">
                  <c:v>0.10526315789473684</c:v>
                </c:pt>
                <c:pt idx="5">
                  <c:v>8.8888888888888892E-2</c:v>
                </c:pt>
                <c:pt idx="6">
                  <c:v>0</c:v>
                </c:pt>
                <c:pt idx="7">
                  <c:v>0</c:v>
                </c:pt>
                <c:pt idx="8">
                  <c:v>2.0833333333333332E-2</c:v>
                </c:pt>
                <c:pt idx="9">
                  <c:v>0.10606060606060606</c:v>
                </c:pt>
                <c:pt idx="10">
                  <c:v>6.25E-2</c:v>
                </c:pt>
                <c:pt idx="11">
                  <c:v>9.2436974789915971E-2</c:v>
                </c:pt>
                <c:pt idx="12">
                  <c:v>0</c:v>
                </c:pt>
                <c:pt idx="13">
                  <c:v>2.1276595744680851E-2</c:v>
                </c:pt>
                <c:pt idx="14">
                  <c:v>2.4390243902439025E-2</c:v>
                </c:pt>
                <c:pt idx="15">
                  <c:v>0</c:v>
                </c:pt>
                <c:pt idx="16">
                  <c:v>0.10714285714285714</c:v>
                </c:pt>
                <c:pt idx="17">
                  <c:v>0</c:v>
                </c:pt>
                <c:pt idx="18">
                  <c:v>0</c:v>
                </c:pt>
                <c:pt idx="19">
                  <c:v>7.1428571428571425E-2</c:v>
                </c:pt>
                <c:pt idx="20">
                  <c:v>0</c:v>
                </c:pt>
                <c:pt idx="21">
                  <c:v>0.06</c:v>
                </c:pt>
                <c:pt idx="22">
                  <c:v>3.5714285714285712E-2</c:v>
                </c:pt>
                <c:pt idx="23">
                  <c:v>3.2258064516129031E-2</c:v>
                </c:pt>
                <c:pt idx="24">
                  <c:v>3.4482758620689655E-2</c:v>
                </c:pt>
                <c:pt idx="25">
                  <c:v>0.17391304347826086</c:v>
                </c:pt>
                <c:pt idx="26">
                  <c:v>3.8461538461538464E-2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2005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'Q2'!$B$323:$B$352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'Q2'!$D$323:$D$352</c:f>
              <c:numCache>
                <c:formatCode>0.0%</c:formatCode>
                <c:ptCount val="30"/>
                <c:pt idx="0">
                  <c:v>0</c:v>
                </c:pt>
                <c:pt idx="1">
                  <c:v>0.14299999999999999</c:v>
                </c:pt>
                <c:pt idx="4">
                  <c:v>0.2</c:v>
                </c:pt>
                <c:pt idx="5">
                  <c:v>0.06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0.217</c:v>
                </c:pt>
                <c:pt idx="11">
                  <c:v>0.08</c:v>
                </c:pt>
                <c:pt idx="12">
                  <c:v>0</c:v>
                </c:pt>
                <c:pt idx="13">
                  <c:v>1.6E-2</c:v>
                </c:pt>
                <c:pt idx="14">
                  <c:v>4.2999999999999997E-2</c:v>
                </c:pt>
                <c:pt idx="15">
                  <c:v>0</c:v>
                </c:pt>
                <c:pt idx="17">
                  <c:v>4.4999999999999998E-2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2.4E-2</c:v>
                </c:pt>
                <c:pt idx="24">
                  <c:v>3.3000000000000002E-2</c:v>
                </c:pt>
                <c:pt idx="25">
                  <c:v>0.12</c:v>
                </c:pt>
                <c:pt idx="26">
                  <c:v>4.4999999999999998E-2</c:v>
                </c:pt>
                <c:pt idx="28">
                  <c:v>7.0999999999999994E-2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2000</c:v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'Q2'!$B$323:$B$352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'Q2'!$E$323:$E$352</c:f>
              <c:numCache>
                <c:formatCode>#,##0.0%</c:formatCode>
                <c:ptCount val="30"/>
                <c:pt idx="0">
                  <c:v>5.5555555555555552E-2</c:v>
                </c:pt>
                <c:pt idx="1">
                  <c:v>0.1388888888888889</c:v>
                </c:pt>
                <c:pt idx="6">
                  <c:v>0.1</c:v>
                </c:pt>
                <c:pt idx="8">
                  <c:v>5.2631578947368425E-2</c:v>
                </c:pt>
                <c:pt idx="9">
                  <c:v>0.28378378378378377</c:v>
                </c:pt>
                <c:pt idx="11">
                  <c:v>0.14130434782608695</c:v>
                </c:pt>
                <c:pt idx="12">
                  <c:v>0</c:v>
                </c:pt>
                <c:pt idx="13">
                  <c:v>2.9411764705882356E-2</c:v>
                </c:pt>
                <c:pt idx="19">
                  <c:v>0.125</c:v>
                </c:pt>
                <c:pt idx="20">
                  <c:v>0.15151515151515152</c:v>
                </c:pt>
                <c:pt idx="24">
                  <c:v>3.2786885245901641E-2</c:v>
                </c:pt>
                <c:pt idx="25">
                  <c:v>0.12</c:v>
                </c:pt>
                <c:pt idx="26">
                  <c:v>3.125E-2</c:v>
                </c:pt>
                <c:pt idx="27">
                  <c:v>0</c:v>
                </c:pt>
                <c:pt idx="28">
                  <c:v>5.8823529411764712E-2</c:v>
                </c:pt>
                <c:pt idx="29">
                  <c:v>6.4935064935064929E-2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0682112"/>
        <c:axId val="90683648"/>
      </c:barChart>
      <c:catAx>
        <c:axId val="906821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8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83648"/>
        <c:scaling>
          <c:orientation val="minMax"/>
          <c:max val="0.30000000000000032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82112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67870385576187"/>
          <c:y val="0.92960847779403144"/>
          <c:w val="0.17906370375492356"/>
          <c:h val="3.93376593736057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Other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n=135 (2010), n=96 (2005)</a:t>
            </a:r>
          </a:p>
        </c:rich>
      </c:tx>
      <c:layout>
        <c:manualLayout>
          <c:xMode val="edge"/>
          <c:yMode val="edge"/>
          <c:x val="0.32505368647100935"/>
          <c:y val="3.22581000904299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2644080761681E-2"/>
          <c:y val="0.14976958525345621"/>
          <c:w val="0.89587969049289307"/>
          <c:h val="0.53686635944700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'Q2'!$C$392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'Q2'!$B$393:$B$422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'Q2'!$C$393:$C$422</c:f>
              <c:numCache>
                <c:formatCode>0.0%</c:formatCode>
                <c:ptCount val="30"/>
                <c:pt idx="0">
                  <c:v>5.2631578947368418E-2</c:v>
                </c:pt>
                <c:pt idx="1">
                  <c:v>5.7692307692307696E-2</c:v>
                </c:pt>
                <c:pt idx="2">
                  <c:v>0.33333333333333331</c:v>
                </c:pt>
                <c:pt idx="3">
                  <c:v>7.407407407407407E-2</c:v>
                </c:pt>
                <c:pt idx="4">
                  <c:v>0.26315789473684209</c:v>
                </c:pt>
                <c:pt idx="5">
                  <c:v>8.8888888888888892E-2</c:v>
                </c:pt>
                <c:pt idx="6">
                  <c:v>0</c:v>
                </c:pt>
                <c:pt idx="7">
                  <c:v>0</c:v>
                </c:pt>
                <c:pt idx="8">
                  <c:v>0.1875</c:v>
                </c:pt>
                <c:pt idx="9">
                  <c:v>0.25757575757575757</c:v>
                </c:pt>
                <c:pt idx="10">
                  <c:v>0.125</c:v>
                </c:pt>
                <c:pt idx="11">
                  <c:v>2.5210084033613446E-2</c:v>
                </c:pt>
                <c:pt idx="12">
                  <c:v>0.16129032258064516</c:v>
                </c:pt>
                <c:pt idx="13">
                  <c:v>0.1276595744680851</c:v>
                </c:pt>
                <c:pt idx="14">
                  <c:v>0.17073170731707318</c:v>
                </c:pt>
                <c:pt idx="15">
                  <c:v>6.8376068376068383E-2</c:v>
                </c:pt>
                <c:pt idx="16">
                  <c:v>0.25</c:v>
                </c:pt>
                <c:pt idx="17">
                  <c:v>0.2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0.24</c:v>
                </c:pt>
                <c:pt idx="22">
                  <c:v>0.17857142857142858</c:v>
                </c:pt>
                <c:pt idx="23">
                  <c:v>0.12903225806451613</c:v>
                </c:pt>
                <c:pt idx="24">
                  <c:v>0.10344827586206896</c:v>
                </c:pt>
                <c:pt idx="25">
                  <c:v>0.21739130434782608</c:v>
                </c:pt>
                <c:pt idx="26">
                  <c:v>0.12820512820512819</c:v>
                </c:pt>
                <c:pt idx="27">
                  <c:v>0</c:v>
                </c:pt>
                <c:pt idx="28">
                  <c:v>4.5454545454545456E-2</c:v>
                </c:pt>
                <c:pt idx="29">
                  <c:v>4.2553191489361701E-2</c:v>
                </c:pt>
              </c:numCache>
            </c:numRef>
          </c:val>
        </c:ser>
        <c:ser>
          <c:idx val="1"/>
          <c:order val="1"/>
          <c:tx>
            <c:strRef>
              <c:f>'Q2'!$D$392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'Q2'!$B$393:$B$422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'Q2'!$D$393:$D$422</c:f>
              <c:numCache>
                <c:formatCode>0.0%</c:formatCode>
                <c:ptCount val="30"/>
                <c:pt idx="0">
                  <c:v>0.107</c:v>
                </c:pt>
                <c:pt idx="1">
                  <c:v>7.0999999999999994E-2</c:v>
                </c:pt>
                <c:pt idx="4">
                  <c:v>0.13300000000000001</c:v>
                </c:pt>
                <c:pt idx="5">
                  <c:v>0.104</c:v>
                </c:pt>
                <c:pt idx="6">
                  <c:v>0</c:v>
                </c:pt>
                <c:pt idx="7">
                  <c:v>0.33300000000000002</c:v>
                </c:pt>
                <c:pt idx="8">
                  <c:v>0.17100000000000001</c:v>
                </c:pt>
                <c:pt idx="9">
                  <c:v>0</c:v>
                </c:pt>
                <c:pt idx="11">
                  <c:v>2.9000000000000001E-2</c:v>
                </c:pt>
                <c:pt idx="12">
                  <c:v>0.14299999999999999</c:v>
                </c:pt>
                <c:pt idx="13">
                  <c:v>0.22600000000000001</c:v>
                </c:pt>
                <c:pt idx="14">
                  <c:v>0.152</c:v>
                </c:pt>
                <c:pt idx="15">
                  <c:v>0.127</c:v>
                </c:pt>
                <c:pt idx="17">
                  <c:v>9.0999999999999998E-2</c:v>
                </c:pt>
                <c:pt idx="18">
                  <c:v>0.25</c:v>
                </c:pt>
                <c:pt idx="19">
                  <c:v>0</c:v>
                </c:pt>
                <c:pt idx="20">
                  <c:v>0</c:v>
                </c:pt>
                <c:pt idx="21">
                  <c:v>0.31</c:v>
                </c:pt>
                <c:pt idx="24">
                  <c:v>0.14799999999999999</c:v>
                </c:pt>
                <c:pt idx="25">
                  <c:v>0.32</c:v>
                </c:pt>
                <c:pt idx="26">
                  <c:v>7.5999999999999998E-2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'Q2'!$E$392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'Q2'!$B$393:$B$422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'Q2'!$E$393:$E$422</c:f>
              <c:numCache>
                <c:formatCode>#,##0.0%</c:formatCode>
                <c:ptCount val="30"/>
                <c:pt idx="0">
                  <c:v>5.5555555555555552E-2</c:v>
                </c:pt>
                <c:pt idx="1">
                  <c:v>0</c:v>
                </c:pt>
                <c:pt idx="6">
                  <c:v>0.1</c:v>
                </c:pt>
                <c:pt idx="8">
                  <c:v>0.36842105263157898</c:v>
                </c:pt>
                <c:pt idx="9">
                  <c:v>6.7567567567567571E-2</c:v>
                </c:pt>
                <c:pt idx="11">
                  <c:v>8.6956521739130432E-2</c:v>
                </c:pt>
                <c:pt idx="12">
                  <c:v>0</c:v>
                </c:pt>
                <c:pt idx="13">
                  <c:v>0.20588235294117649</c:v>
                </c:pt>
                <c:pt idx="19">
                  <c:v>2.0833333333333336E-2</c:v>
                </c:pt>
                <c:pt idx="20">
                  <c:v>6.0606060606060608E-2</c:v>
                </c:pt>
                <c:pt idx="24">
                  <c:v>8.1967213114754092E-2</c:v>
                </c:pt>
                <c:pt idx="25">
                  <c:v>0.36</c:v>
                </c:pt>
                <c:pt idx="26">
                  <c:v>0.15625</c:v>
                </c:pt>
                <c:pt idx="27">
                  <c:v>0.11538461538461538</c:v>
                </c:pt>
                <c:pt idx="28">
                  <c:v>2.9411764705882356E-2</c:v>
                </c:pt>
                <c:pt idx="29">
                  <c:v>0.10389610389610389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0767360"/>
        <c:axId val="90768896"/>
      </c:barChart>
      <c:catAx>
        <c:axId val="907673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76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768896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767360"/>
        <c:crosses val="autoZero"/>
        <c:crossBetween val="between"/>
        <c:majorUnit val="0.1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758257079858502"/>
          <c:y val="0.92017027283354358"/>
          <c:w val="0.57417616061957255"/>
          <c:h val="6.9328006793268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Hospital type in 2005 (n=810)</a:t>
            </a:r>
          </a:p>
        </c:rich>
      </c:tx>
      <c:layout>
        <c:manualLayout>
          <c:xMode val="edge"/>
          <c:yMode val="edge"/>
          <c:x val="0.34751073444913189"/>
          <c:y val="3.0281194321512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24609442243033E-2"/>
          <c:y val="0.14275439691526848"/>
          <c:w val="0.8998345795878756"/>
          <c:h val="0.51261806165028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'Q2'!$N$75</c:f>
              <c:strCache>
                <c:ptCount val="1"/>
                <c:pt idx="0">
                  <c:v>General teaching hospital</c:v>
                </c:pt>
              </c:strCache>
            </c:strRef>
          </c:tx>
          <c:spPr>
            <a:solidFill>
              <a:srgbClr val="CE00C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'Q2'!$M$76:$M$98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'Q2'!$N$76:$N$98</c:f>
              <c:numCache>
                <c:formatCode>0.0%</c:formatCode>
                <c:ptCount val="23"/>
                <c:pt idx="0">
                  <c:v>1.2E-2</c:v>
                </c:pt>
                <c:pt idx="1">
                  <c:v>7.0000000000000001E-3</c:v>
                </c:pt>
                <c:pt idx="2">
                  <c:v>4.0000000000000001E-3</c:v>
                </c:pt>
                <c:pt idx="3">
                  <c:v>1.2E-2</c:v>
                </c:pt>
                <c:pt idx="4">
                  <c:v>0.01</c:v>
                </c:pt>
                <c:pt idx="5">
                  <c:v>2E-3</c:v>
                </c:pt>
                <c:pt idx="6">
                  <c:v>2.1000000000000001E-2</c:v>
                </c:pt>
                <c:pt idx="7">
                  <c:v>4.0000000000000001E-3</c:v>
                </c:pt>
                <c:pt idx="8">
                  <c:v>0.106</c:v>
                </c:pt>
                <c:pt idx="9">
                  <c:v>1E-3</c:v>
                </c:pt>
                <c:pt idx="10">
                  <c:v>2.5000000000000001E-2</c:v>
                </c:pt>
                <c:pt idx="11">
                  <c:v>2.8000000000000001E-2</c:v>
                </c:pt>
                <c:pt idx="12">
                  <c:v>2.5999999999999999E-2</c:v>
                </c:pt>
                <c:pt idx="13">
                  <c:v>6.0000000000000001E-3</c:v>
                </c:pt>
                <c:pt idx="14">
                  <c:v>0</c:v>
                </c:pt>
                <c:pt idx="15">
                  <c:v>1.6E-2</c:v>
                </c:pt>
                <c:pt idx="16">
                  <c:v>4.0000000000000001E-3</c:v>
                </c:pt>
                <c:pt idx="17">
                  <c:v>6.0000000000000001E-3</c:v>
                </c:pt>
                <c:pt idx="18">
                  <c:v>1.4999999999999999E-2</c:v>
                </c:pt>
                <c:pt idx="19">
                  <c:v>7.0000000000000001E-3</c:v>
                </c:pt>
                <c:pt idx="20">
                  <c:v>4.1000000000000002E-2</c:v>
                </c:pt>
                <c:pt idx="21">
                  <c:v>2.1999999999999999E-2</c:v>
                </c:pt>
                <c:pt idx="22">
                  <c:v>7.0000000000000001E-3</c:v>
                </c:pt>
              </c:numCache>
            </c:numRef>
          </c:val>
        </c:ser>
        <c:ser>
          <c:idx val="1"/>
          <c:order val="1"/>
          <c:tx>
            <c:strRef>
              <c:f>'Q2'!$O$75</c:f>
              <c:strCache>
                <c:ptCount val="1"/>
                <c:pt idx="0">
                  <c:v>General non teaching hospital</c:v>
                </c:pt>
              </c:strCache>
            </c:strRef>
          </c:tx>
          <c:spPr>
            <a:solidFill>
              <a:srgbClr val="6196C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'Q2'!$M$76:$M$98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'Q2'!$O$76:$O$98</c:f>
              <c:numCache>
                <c:formatCode>0.0%</c:formatCode>
                <c:ptCount val="23"/>
                <c:pt idx="0">
                  <c:v>1.9E-2</c:v>
                </c:pt>
                <c:pt idx="1">
                  <c:v>6.0000000000000001E-3</c:v>
                </c:pt>
                <c:pt idx="2">
                  <c:v>8.9999999999999993E-3</c:v>
                </c:pt>
                <c:pt idx="3">
                  <c:v>5.7000000000000002E-2</c:v>
                </c:pt>
                <c:pt idx="4">
                  <c:v>1E-3</c:v>
                </c:pt>
                <c:pt idx="5">
                  <c:v>0.01</c:v>
                </c:pt>
                <c:pt idx="6">
                  <c:v>0.01</c:v>
                </c:pt>
                <c:pt idx="7">
                  <c:v>1.7000000000000001E-2</c:v>
                </c:pt>
                <c:pt idx="8">
                  <c:v>4.1000000000000002E-2</c:v>
                </c:pt>
                <c:pt idx="9">
                  <c:v>1.2E-2</c:v>
                </c:pt>
                <c:pt idx="10">
                  <c:v>3.2000000000000001E-2</c:v>
                </c:pt>
                <c:pt idx="11">
                  <c:v>1.6E-2</c:v>
                </c:pt>
                <c:pt idx="12">
                  <c:v>2.8000000000000001E-2</c:v>
                </c:pt>
                <c:pt idx="13">
                  <c:v>1.6E-2</c:v>
                </c:pt>
                <c:pt idx="14">
                  <c:v>4.0000000000000001E-3</c:v>
                </c:pt>
                <c:pt idx="15">
                  <c:v>1.4999999999999999E-2</c:v>
                </c:pt>
                <c:pt idx="16">
                  <c:v>6.0000000000000001E-3</c:v>
                </c:pt>
                <c:pt idx="17">
                  <c:v>2.3E-2</c:v>
                </c:pt>
                <c:pt idx="18">
                  <c:v>4.3999999999999997E-2</c:v>
                </c:pt>
                <c:pt idx="19">
                  <c:v>8.9999999999999993E-3</c:v>
                </c:pt>
                <c:pt idx="20">
                  <c:v>2.5999999999999999E-2</c:v>
                </c:pt>
                <c:pt idx="21">
                  <c:v>8.9999999999999993E-3</c:v>
                </c:pt>
                <c:pt idx="22">
                  <c:v>4.0000000000000001E-3</c:v>
                </c:pt>
              </c:numCache>
            </c:numRef>
          </c:val>
        </c:ser>
        <c:ser>
          <c:idx val="2"/>
          <c:order val="2"/>
          <c:tx>
            <c:strRef>
              <c:f>'Q2'!$P$75</c:f>
              <c:strCache>
                <c:ptCount val="1"/>
                <c:pt idx="0">
                  <c:v>Ophthalmic hospital</c:v>
                </c:pt>
              </c:strCache>
            </c:strRef>
          </c:tx>
          <c:spPr>
            <a:solidFill>
              <a:srgbClr val="1F3F5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'Q2'!$M$76:$M$98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'Q2'!$P$76:$P$98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"/>
          <c:order val="3"/>
          <c:tx>
            <c:strRef>
              <c:f>'Q2'!$Q$75</c:f>
              <c:strCache>
                <c:ptCount val="1"/>
                <c:pt idx="0">
                  <c:v>Oncology hospital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'Q2'!$M$76:$M$98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'Q2'!$Q$76:$Q$98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2E-3</c:v>
                </c:pt>
                <c:pt idx="9">
                  <c:v>1E-3</c:v>
                </c:pt>
                <c:pt idx="10">
                  <c:v>1E-3</c:v>
                </c:pt>
                <c:pt idx="11">
                  <c:v>0</c:v>
                </c:pt>
                <c:pt idx="12">
                  <c:v>4.0000000000000001E-3</c:v>
                </c:pt>
                <c:pt idx="13">
                  <c:v>1E-3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5.0000000000000001E-3</c:v>
                </c:pt>
                <c:pt idx="18">
                  <c:v>2E-3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0</c:v>
                </c:pt>
              </c:numCache>
            </c:numRef>
          </c:val>
        </c:ser>
        <c:ser>
          <c:idx val="4"/>
          <c:order val="4"/>
          <c:tx>
            <c:strRef>
              <c:f>'Q2'!$R$75</c:f>
              <c:strCache>
                <c:ptCount val="1"/>
                <c:pt idx="0">
                  <c:v>Psychiatric hospital</c:v>
                </c:pt>
              </c:strCache>
            </c:strRef>
          </c:tx>
          <c:spPr>
            <a:solidFill>
              <a:srgbClr val="FFF3B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'Q2'!$M$76:$M$98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'Q2'!$R$76:$R$98</c:f>
              <c:numCache>
                <c:formatCode>0.0%</c:formatCode>
                <c:ptCount val="23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6.0000000000000001E-3</c:v>
                </c:pt>
                <c:pt idx="8">
                  <c:v>1.4E-2</c:v>
                </c:pt>
                <c:pt idx="9">
                  <c:v>0</c:v>
                </c:pt>
                <c:pt idx="10">
                  <c:v>1E-3</c:v>
                </c:pt>
                <c:pt idx="11">
                  <c:v>2E-3</c:v>
                </c:pt>
                <c:pt idx="12">
                  <c:v>0</c:v>
                </c:pt>
                <c:pt idx="13">
                  <c:v>1E-3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1E-3</c:v>
                </c:pt>
                <c:pt idx="18">
                  <c:v>2E-3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2E-3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'Q2'!$S$75</c:f>
              <c:strCache>
                <c:ptCount val="1"/>
                <c:pt idx="0">
                  <c:v>Geriatric hospital</c:v>
                </c:pt>
              </c:strCache>
            </c:strRef>
          </c:tx>
          <c:spPr>
            <a:solidFill>
              <a:srgbClr val="B8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'Q2'!$M$76:$M$98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'Q2'!$S$76:$S$98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5.0000000000000001E-3</c:v>
                </c:pt>
                <c:pt idx="7">
                  <c:v>0</c:v>
                </c:pt>
                <c:pt idx="8">
                  <c:v>1E-3</c:v>
                </c:pt>
                <c:pt idx="9">
                  <c:v>0</c:v>
                </c:pt>
                <c:pt idx="10">
                  <c:v>0</c:v>
                </c:pt>
                <c:pt idx="11">
                  <c:v>1E-3</c:v>
                </c:pt>
                <c:pt idx="12">
                  <c:v>1E-3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4.0000000000000001E-3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6"/>
          <c:order val="6"/>
          <c:tx>
            <c:strRef>
              <c:f>'Q2'!$T$75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A6D2B8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'Q2'!$M$76:$M$98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'Q2'!$T$76:$T$98</c:f>
              <c:numCache>
                <c:formatCode>0.0%</c:formatCode>
                <c:ptCount val="23"/>
                <c:pt idx="0">
                  <c:v>4.0000000000000001E-3</c:v>
                </c:pt>
                <c:pt idx="1">
                  <c:v>1E-3</c:v>
                </c:pt>
                <c:pt idx="2">
                  <c:v>2E-3</c:v>
                </c:pt>
                <c:pt idx="3">
                  <c:v>8.9999999999999993E-3</c:v>
                </c:pt>
                <c:pt idx="4">
                  <c:v>0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0</c:v>
                </c:pt>
                <c:pt idx="8">
                  <c:v>5.0000000000000001E-3</c:v>
                </c:pt>
                <c:pt idx="9">
                  <c:v>2E-3</c:v>
                </c:pt>
                <c:pt idx="10">
                  <c:v>1.7000000000000001E-2</c:v>
                </c:pt>
                <c:pt idx="11">
                  <c:v>8.9999999999999993E-3</c:v>
                </c:pt>
                <c:pt idx="12">
                  <c:v>8.9999999999999993E-3</c:v>
                </c:pt>
                <c:pt idx="13">
                  <c:v>2E-3</c:v>
                </c:pt>
                <c:pt idx="14">
                  <c:v>1E-3</c:v>
                </c:pt>
                <c:pt idx="15">
                  <c:v>0</c:v>
                </c:pt>
                <c:pt idx="16">
                  <c:v>0</c:v>
                </c:pt>
                <c:pt idx="17">
                  <c:v>1.6E-2</c:v>
                </c:pt>
                <c:pt idx="18">
                  <c:v>1.0999999999999999E-2</c:v>
                </c:pt>
                <c:pt idx="19">
                  <c:v>0.01</c:v>
                </c:pt>
                <c:pt idx="20">
                  <c:v>6.0000000000000001E-3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0792320"/>
        <c:axId val="90793856"/>
      </c:barChart>
      <c:catAx>
        <c:axId val="9079232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79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79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792320"/>
        <c:crosses val="autoZero"/>
        <c:crossBetween val="between"/>
        <c:majorUnit val="0.1"/>
      </c:valAx>
      <c:spPr>
        <a:gradFill rotWithShape="0">
          <a:gsLst>
            <a:gs pos="0">
              <a:srgbClr val="D1D1D1"/>
            </a:gs>
            <a:gs pos="100000">
              <a:srgbClr val="D1D1D1">
                <a:gamma/>
                <a:tint val="20000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Hospital type in 2005 (n=810)</a:t>
            </a:r>
          </a:p>
        </c:rich>
      </c:tx>
      <c:layout>
        <c:manualLayout>
          <c:xMode val="edge"/>
          <c:yMode val="edge"/>
          <c:x val="0.35582528853413881"/>
          <c:y val="2.81197560345940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322135539533458"/>
          <c:y val="0.41652021089630931"/>
          <c:w val="0.32419651633916852"/>
          <c:h val="0.3602811950790869"/>
        </c:manualLayout>
      </c:layout>
      <c:pieChart>
        <c:varyColors val="1"/>
        <c:ser>
          <c:idx val="0"/>
          <c:order val="0"/>
          <c:tx>
            <c:strRef>
              <c:f>'Q2'!$B$75:$H$75</c:f>
              <c:strCache>
                <c:ptCount val="1"/>
                <c:pt idx="0">
                  <c:v>General Teaching hospital General non Teaching hospital Ophthalmic hospital Oncology hospital Psychiatric hospital Geriatric hospital Other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6196C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3D7E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DDD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3B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A7A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3D795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7311113058867303E-2"/>
                  <c:y val="3.94351826330174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485966489119309E-2"/>
                  <c:y val="2.25932442731882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645523003519456E-2"/>
                  <c:y val="6.232501455364990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054909262750981E-2"/>
                  <c:y val="-8.978976540302954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2785282221370234E-2"/>
                  <c:y val="-4.68820674132706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6461613285833905E-2"/>
                  <c:y val="-9.95780422405578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3275582175255352"/>
                  <c:y val="-0.110369763248975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7"/>
              <c:pt idx="0">
                <c:v>General teaching hospital</c:v>
              </c:pt>
              <c:pt idx="1">
                <c:v>General non teaching hospital</c:v>
              </c:pt>
              <c:pt idx="2">
                <c:v>Ophthalmic hospital</c:v>
              </c:pt>
              <c:pt idx="3">
                <c:v>Oncology hospital</c:v>
              </c:pt>
              <c:pt idx="4">
                <c:v>Psychiatric hospital</c:v>
              </c:pt>
              <c:pt idx="5">
                <c:v>Geriatric hospital</c:v>
              </c:pt>
              <c:pt idx="6">
                <c:v>Other</c:v>
              </c:pt>
            </c:strLit>
          </c:cat>
          <c:val>
            <c:numRef>
              <c:f>'Q2'!$N$107:$T$107</c:f>
              <c:numCache>
                <c:formatCode>0.0%</c:formatCode>
                <c:ptCount val="7"/>
                <c:pt idx="0">
                  <c:v>0.38400000000000001</c:v>
                </c:pt>
                <c:pt idx="1">
                  <c:v>0.41399999999999998</c:v>
                </c:pt>
                <c:pt idx="2">
                  <c:v>1E-3</c:v>
                </c:pt>
                <c:pt idx="3">
                  <c:v>2.1000000000000001E-2</c:v>
                </c:pt>
                <c:pt idx="4">
                  <c:v>4.9000000000000002E-2</c:v>
                </c:pt>
                <c:pt idx="5">
                  <c:v>1.2E-2</c:v>
                </c:pt>
                <c:pt idx="6">
                  <c:v>0.11899999999999999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Hospital type in 2010 (n=</a:t>
            </a:r>
            <a:r>
              <a:rPr lang="sl-SI" sz="1000" b="1" i="0" u="none" strike="noStrike" baseline="0"/>
              <a:t>1168 </a:t>
            </a:r>
            <a:r>
              <a:rPr lang="sl-SI"/>
              <a:t>)</a:t>
            </a:r>
          </a:p>
        </c:rich>
      </c:tx>
      <c:layout>
        <c:manualLayout>
          <c:xMode val="edge"/>
          <c:yMode val="edge"/>
          <c:x val="0.35582538789794244"/>
          <c:y val="2.81197560345940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322135539533458"/>
          <c:y val="0.41652021089630931"/>
          <c:w val="0.32419651633916863"/>
          <c:h val="0.36028119507908701"/>
        </c:manualLayout>
      </c:layout>
      <c:pieChart>
        <c:varyColors val="1"/>
        <c:ser>
          <c:idx val="0"/>
          <c:order val="0"/>
          <c:tx>
            <c:strRef>
              <c:f>'Q2'!$B$75:$H$75</c:f>
              <c:strCache>
                <c:ptCount val="1"/>
                <c:pt idx="0">
                  <c:v>General Teaching hospital General non Teaching hospital Ophthalmic hospital Oncology hospital Psychiatric hospital Geriatric hospital Other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6196C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3D7E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DDD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F3B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A7A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3D795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7311113058867303E-2"/>
                  <c:y val="3.94351826330174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485966489119309E-2"/>
                  <c:y val="2.2593244273188255E-2"/>
                </c:manualLayout>
              </c:layout>
              <c:tx>
                <c:rich>
                  <a:bodyPr/>
                  <a:lstStyle/>
                  <a:p>
                    <a:r>
                      <a:rPr lang="sl-SI"/>
                      <a:t>General non Teaching hospital, 43%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645523003519456E-2"/>
                  <c:y val="6.23250145536499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054909262750981E-2"/>
                  <c:y val="-8.978976540302954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2785282221370234E-2"/>
                  <c:y val="-4.68820674132706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6461613285833905E-2"/>
                  <c:y val="-9.95780422405579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3275582175255352"/>
                  <c:y val="-0.110369763248975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7"/>
              <c:pt idx="0">
                <c:v>General Teaching hospital</c:v>
              </c:pt>
              <c:pt idx="1">
                <c:v>General non Teaching hospital</c:v>
              </c:pt>
              <c:pt idx="2">
                <c:v>Ophthalmic hospital</c:v>
              </c:pt>
              <c:pt idx="3">
                <c:v>Oncology hospital</c:v>
              </c:pt>
              <c:pt idx="4">
                <c:v>Psychiatric hospital</c:v>
              </c:pt>
              <c:pt idx="5">
                <c:v>Geriatric hospital</c:v>
              </c:pt>
              <c:pt idx="6">
                <c:v>Other</c:v>
              </c:pt>
            </c:strLit>
          </c:cat>
          <c:val>
            <c:numRef>
              <c:f>'Q2'!$B$107:$H$107</c:f>
              <c:numCache>
                <c:formatCode>0.0%</c:formatCode>
                <c:ptCount val="7"/>
                <c:pt idx="0">
                  <c:v>0.3613013698630137</c:v>
                </c:pt>
                <c:pt idx="1">
                  <c:v>0.42551369863013699</c:v>
                </c:pt>
                <c:pt idx="2">
                  <c:v>4.2808219178082189E-3</c:v>
                </c:pt>
                <c:pt idx="3">
                  <c:v>2.9965753424657533E-2</c:v>
                </c:pt>
                <c:pt idx="4">
                  <c:v>4.5376712328767124E-2</c:v>
                </c:pt>
                <c:pt idx="5">
                  <c:v>1.797945205479452E-2</c:v>
                </c:pt>
                <c:pt idx="6">
                  <c:v>0.11558219178082192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Hospital type in 2010 (n=</a:t>
            </a:r>
            <a:r>
              <a:rPr lang="sl-SI" sz="1000" b="1" i="0" u="none" strike="noStrike" baseline="0"/>
              <a:t>1168</a:t>
            </a:r>
            <a:r>
              <a:rPr lang="sl-SI"/>
              <a:t>)</a:t>
            </a:r>
          </a:p>
        </c:rich>
      </c:tx>
      <c:layout>
        <c:manualLayout>
          <c:xMode val="edge"/>
          <c:yMode val="edge"/>
          <c:x val="0.31079116884837343"/>
          <c:y val="2.7216696176232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24609442243033E-2"/>
          <c:y val="0.14275439691526853"/>
          <c:w val="0.8998345795878756"/>
          <c:h val="0.51261806165028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'Q2'!$B$75</c:f>
              <c:strCache>
                <c:ptCount val="1"/>
                <c:pt idx="0">
                  <c:v>General Teaching hospital</c:v>
                </c:pt>
              </c:strCache>
            </c:strRef>
          </c:tx>
          <c:spPr>
            <a:solidFill>
              <a:srgbClr val="CE00C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'Q2'!$A$76:$A$105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'Q2'!$B$76:$B$105</c:f>
              <c:numCache>
                <c:formatCode>0.0%</c:formatCode>
                <c:ptCount val="30"/>
                <c:pt idx="0">
                  <c:v>1.5410958904109588E-2</c:v>
                </c:pt>
                <c:pt idx="1">
                  <c:v>1.3698630136986301E-2</c:v>
                </c:pt>
                <c:pt idx="2">
                  <c:v>1.7123287671232876E-3</c:v>
                </c:pt>
                <c:pt idx="3">
                  <c:v>5.9931506849315065E-3</c:v>
                </c:pt>
                <c:pt idx="4">
                  <c:v>6.8493150684931503E-3</c:v>
                </c:pt>
                <c:pt idx="5">
                  <c:v>1.0273972602739725E-2</c:v>
                </c:pt>
                <c:pt idx="6">
                  <c:v>5.1369863013698627E-3</c:v>
                </c:pt>
                <c:pt idx="7">
                  <c:v>1.7123287671232876E-3</c:v>
                </c:pt>
                <c:pt idx="8">
                  <c:v>1.8835616438356163E-2</c:v>
                </c:pt>
                <c:pt idx="9">
                  <c:v>5.9931506849315065E-3</c:v>
                </c:pt>
                <c:pt idx="10">
                  <c:v>5.1369863013698627E-3</c:v>
                </c:pt>
                <c:pt idx="11">
                  <c:v>7.2773972602739725E-2</c:v>
                </c:pt>
                <c:pt idx="12">
                  <c:v>4.2808219178082189E-3</c:v>
                </c:pt>
                <c:pt idx="13">
                  <c:v>1.6267123287671232E-2</c:v>
                </c:pt>
                <c:pt idx="14">
                  <c:v>1.797945205479452E-2</c:v>
                </c:pt>
                <c:pt idx="15">
                  <c:v>6.8493150684931503E-3</c:v>
                </c:pt>
                <c:pt idx="16">
                  <c:v>3.4246575342465752E-3</c:v>
                </c:pt>
                <c:pt idx="17">
                  <c:v>2.5684931506849314E-3</c:v>
                </c:pt>
                <c:pt idx="18">
                  <c:v>1.7123287671232876E-3</c:v>
                </c:pt>
                <c:pt idx="19">
                  <c:v>8.5616438356164379E-3</c:v>
                </c:pt>
                <c:pt idx="20">
                  <c:v>6.8493150684931503E-3</c:v>
                </c:pt>
                <c:pt idx="21">
                  <c:v>4.2808219178082189E-3</c:v>
                </c:pt>
                <c:pt idx="22">
                  <c:v>7.7054794520547941E-3</c:v>
                </c:pt>
                <c:pt idx="23">
                  <c:v>9.4178082191780817E-3</c:v>
                </c:pt>
                <c:pt idx="24">
                  <c:v>1.2842465753424657E-2</c:v>
                </c:pt>
                <c:pt idx="25">
                  <c:v>7.7054794520547941E-3</c:v>
                </c:pt>
                <c:pt idx="26">
                  <c:v>3.9383561643835614E-2</c:v>
                </c:pt>
                <c:pt idx="27">
                  <c:v>9.4178082191780817E-3</c:v>
                </c:pt>
                <c:pt idx="28">
                  <c:v>1.2842465753424657E-2</c:v>
                </c:pt>
                <c:pt idx="29">
                  <c:v>2.5684931506849314E-2</c:v>
                </c:pt>
              </c:numCache>
            </c:numRef>
          </c:val>
        </c:ser>
        <c:ser>
          <c:idx val="1"/>
          <c:order val="1"/>
          <c:tx>
            <c:strRef>
              <c:f>'Q2'!$C$75</c:f>
              <c:strCache>
                <c:ptCount val="1"/>
                <c:pt idx="0">
                  <c:v>General non Teaching hospital</c:v>
                </c:pt>
              </c:strCache>
            </c:strRef>
          </c:tx>
          <c:spPr>
            <a:solidFill>
              <a:srgbClr val="6196C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'Q2'!$A$76:$A$105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'Q2'!$C$76:$C$105</c:f>
              <c:numCache>
                <c:formatCode>0.0%</c:formatCode>
                <c:ptCount val="30"/>
                <c:pt idx="0">
                  <c:v>1.5410958904109588E-2</c:v>
                </c:pt>
                <c:pt idx="1">
                  <c:v>1.9691780821917807E-2</c:v>
                </c:pt>
                <c:pt idx="2">
                  <c:v>1.7123287671232876E-3</c:v>
                </c:pt>
                <c:pt idx="3">
                  <c:v>2.8253424657534245E-2</c:v>
                </c:pt>
                <c:pt idx="4">
                  <c:v>1.2842465753424657E-2</c:v>
                </c:pt>
                <c:pt idx="5">
                  <c:v>1.9691780821917807E-2</c:v>
                </c:pt>
                <c:pt idx="6">
                  <c:v>8.5616438356164379E-4</c:v>
                </c:pt>
                <c:pt idx="7">
                  <c:v>1.3698630136986301E-2</c:v>
                </c:pt>
                <c:pt idx="8">
                  <c:v>1.1986301369863013E-2</c:v>
                </c:pt>
                <c:pt idx="9">
                  <c:v>2.0547945205479451E-2</c:v>
                </c:pt>
                <c:pt idx="10">
                  <c:v>5.9931506849315065E-3</c:v>
                </c:pt>
                <c:pt idx="11">
                  <c:v>1.5410958904109588E-2</c:v>
                </c:pt>
                <c:pt idx="12">
                  <c:v>1.5410958904109588E-2</c:v>
                </c:pt>
                <c:pt idx="13">
                  <c:v>1.7123287671232876E-2</c:v>
                </c:pt>
                <c:pt idx="14">
                  <c:v>6.8493150684931503E-3</c:v>
                </c:pt>
                <c:pt idx="15">
                  <c:v>8.133561643835617E-2</c:v>
                </c:pt>
                <c:pt idx="16">
                  <c:v>1.1130136986301369E-2</c:v>
                </c:pt>
                <c:pt idx="17">
                  <c:v>8.5616438356164379E-4</c:v>
                </c:pt>
                <c:pt idx="18">
                  <c:v>2.5684931506849314E-3</c:v>
                </c:pt>
                <c:pt idx="19">
                  <c:v>2.5684931506849314E-3</c:v>
                </c:pt>
                <c:pt idx="20">
                  <c:v>6.8493150684931503E-3</c:v>
                </c:pt>
                <c:pt idx="21">
                  <c:v>2.482876712328767E-2</c:v>
                </c:pt>
                <c:pt idx="22">
                  <c:v>8.5616438356164379E-3</c:v>
                </c:pt>
                <c:pt idx="23">
                  <c:v>1.1986301369863013E-2</c:v>
                </c:pt>
                <c:pt idx="24">
                  <c:v>2.8253424657534245E-2</c:v>
                </c:pt>
                <c:pt idx="25">
                  <c:v>3.4246575342465752E-3</c:v>
                </c:pt>
                <c:pt idx="26">
                  <c:v>1.3698630136986301E-2</c:v>
                </c:pt>
                <c:pt idx="27">
                  <c:v>6.8493150684931503E-3</c:v>
                </c:pt>
                <c:pt idx="28">
                  <c:v>5.1369863013698627E-3</c:v>
                </c:pt>
                <c:pt idx="29">
                  <c:v>1.1986301369863013E-2</c:v>
                </c:pt>
              </c:numCache>
            </c:numRef>
          </c:val>
        </c:ser>
        <c:ser>
          <c:idx val="2"/>
          <c:order val="2"/>
          <c:tx>
            <c:strRef>
              <c:f>'Q2'!$D$75</c:f>
              <c:strCache>
                <c:ptCount val="1"/>
                <c:pt idx="0">
                  <c:v>Ophthalmic hospital</c:v>
                </c:pt>
              </c:strCache>
            </c:strRef>
          </c:tx>
          <c:spPr>
            <a:solidFill>
              <a:srgbClr val="1F3F5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'Q2'!$A$76:$A$105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'Q2'!$D$76:$D$105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8.5616438356164379E-4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8.5616438356164379E-4</c:v>
                </c:pt>
                <c:pt idx="10">
                  <c:v>0</c:v>
                </c:pt>
                <c:pt idx="11">
                  <c:v>0</c:v>
                </c:pt>
                <c:pt idx="12">
                  <c:v>8.5616438356164379E-4</c:v>
                </c:pt>
                <c:pt idx="13">
                  <c:v>0</c:v>
                </c:pt>
                <c:pt idx="14">
                  <c:v>8.5616438356164379E-4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8.5616438356164379E-4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strRef>
              <c:f>'Q2'!$E$75</c:f>
              <c:strCache>
                <c:ptCount val="1"/>
                <c:pt idx="0">
                  <c:v>Oncology hospital</c:v>
                </c:pt>
              </c:strCache>
            </c:strRef>
          </c:tx>
          <c:spPr>
            <a:solidFill>
              <a:srgbClr val="FFCC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'Q2'!$A$76:$A$105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'Q2'!$E$76:$E$105</c:f>
              <c:numCache>
                <c:formatCode>0.0%</c:formatCode>
                <c:ptCount val="30"/>
                <c:pt idx="0">
                  <c:v>0</c:v>
                </c:pt>
                <c:pt idx="1">
                  <c:v>8.5616438356164379E-4</c:v>
                </c:pt>
                <c:pt idx="2">
                  <c:v>0</c:v>
                </c:pt>
                <c:pt idx="3">
                  <c:v>8.5616438356164379E-3</c:v>
                </c:pt>
                <c:pt idx="4">
                  <c:v>0</c:v>
                </c:pt>
                <c:pt idx="5">
                  <c:v>8.5616438356164379E-4</c:v>
                </c:pt>
                <c:pt idx="6">
                  <c:v>0</c:v>
                </c:pt>
                <c:pt idx="7">
                  <c:v>0</c:v>
                </c:pt>
                <c:pt idx="8">
                  <c:v>8.5616438356164379E-4</c:v>
                </c:pt>
                <c:pt idx="9">
                  <c:v>0</c:v>
                </c:pt>
                <c:pt idx="10">
                  <c:v>0</c:v>
                </c:pt>
                <c:pt idx="11">
                  <c:v>8.5616438356164379E-4</c:v>
                </c:pt>
                <c:pt idx="12">
                  <c:v>1.7123287671232876E-3</c:v>
                </c:pt>
                <c:pt idx="13">
                  <c:v>8.5616438356164379E-4</c:v>
                </c:pt>
                <c:pt idx="14">
                  <c:v>8.5616438356164379E-4</c:v>
                </c:pt>
                <c:pt idx="15">
                  <c:v>5.1369863013698627E-3</c:v>
                </c:pt>
                <c:pt idx="16">
                  <c:v>8.5616438356164379E-4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8.5616438356164379E-4</c:v>
                </c:pt>
                <c:pt idx="21">
                  <c:v>0</c:v>
                </c:pt>
                <c:pt idx="22">
                  <c:v>2.5684931506849314E-3</c:v>
                </c:pt>
                <c:pt idx="23">
                  <c:v>8.5616438356164379E-4</c:v>
                </c:pt>
                <c:pt idx="24">
                  <c:v>1.7123287671232876E-3</c:v>
                </c:pt>
                <c:pt idx="25">
                  <c:v>8.5616438356164379E-4</c:v>
                </c:pt>
                <c:pt idx="26">
                  <c:v>8.5616438356164379E-4</c:v>
                </c:pt>
                <c:pt idx="27">
                  <c:v>0</c:v>
                </c:pt>
                <c:pt idx="28">
                  <c:v>0</c:v>
                </c:pt>
                <c:pt idx="29">
                  <c:v>8.5616438356164379E-4</c:v>
                </c:pt>
              </c:numCache>
            </c:numRef>
          </c:val>
        </c:ser>
        <c:ser>
          <c:idx val="4"/>
          <c:order val="4"/>
          <c:tx>
            <c:strRef>
              <c:f>'Q2'!$F$75</c:f>
              <c:strCache>
                <c:ptCount val="1"/>
                <c:pt idx="0">
                  <c:v>Psychiatric hospital</c:v>
                </c:pt>
              </c:strCache>
            </c:strRef>
          </c:tx>
          <c:spPr>
            <a:solidFill>
              <a:srgbClr val="FFF3B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'Q2'!$A$76:$A$105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'Q2'!$F$76:$F$105</c:f>
              <c:numCache>
                <c:formatCode>0.0%</c:formatCode>
                <c:ptCount val="30"/>
                <c:pt idx="0">
                  <c:v>0</c:v>
                </c:pt>
                <c:pt idx="1">
                  <c:v>4.2808219178082189E-3</c:v>
                </c:pt>
                <c:pt idx="2">
                  <c:v>0</c:v>
                </c:pt>
                <c:pt idx="3">
                  <c:v>0</c:v>
                </c:pt>
                <c:pt idx="4">
                  <c:v>3.4246575342465752E-3</c:v>
                </c:pt>
                <c:pt idx="5">
                  <c:v>3.4246575342465752E-3</c:v>
                </c:pt>
                <c:pt idx="6">
                  <c:v>0</c:v>
                </c:pt>
                <c:pt idx="7">
                  <c:v>0</c:v>
                </c:pt>
                <c:pt idx="8">
                  <c:v>8.5616438356164379E-4</c:v>
                </c:pt>
                <c:pt idx="9">
                  <c:v>5.9931506849315065E-3</c:v>
                </c:pt>
                <c:pt idx="10">
                  <c:v>8.5616438356164379E-4</c:v>
                </c:pt>
                <c:pt idx="11">
                  <c:v>9.4178082191780817E-3</c:v>
                </c:pt>
                <c:pt idx="12">
                  <c:v>0</c:v>
                </c:pt>
                <c:pt idx="13">
                  <c:v>8.5616438356164379E-4</c:v>
                </c:pt>
                <c:pt idx="14">
                  <c:v>8.5616438356164379E-4</c:v>
                </c:pt>
                <c:pt idx="15">
                  <c:v>0</c:v>
                </c:pt>
                <c:pt idx="16">
                  <c:v>2.5684931506849314E-3</c:v>
                </c:pt>
                <c:pt idx="17">
                  <c:v>0</c:v>
                </c:pt>
                <c:pt idx="18">
                  <c:v>0</c:v>
                </c:pt>
                <c:pt idx="19">
                  <c:v>8.5616438356164379E-4</c:v>
                </c:pt>
                <c:pt idx="20">
                  <c:v>0</c:v>
                </c:pt>
                <c:pt idx="21">
                  <c:v>2.5684931506849314E-3</c:v>
                </c:pt>
                <c:pt idx="22">
                  <c:v>8.5616438356164379E-4</c:v>
                </c:pt>
                <c:pt idx="23">
                  <c:v>8.5616438356164379E-4</c:v>
                </c:pt>
                <c:pt idx="24">
                  <c:v>1.7123287671232876E-3</c:v>
                </c:pt>
                <c:pt idx="25">
                  <c:v>3.4246575342465752E-3</c:v>
                </c:pt>
                <c:pt idx="26">
                  <c:v>2.5684931506849314E-3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5"/>
          <c:order val="5"/>
          <c:tx>
            <c:strRef>
              <c:f>'Q2'!$G$75</c:f>
              <c:strCache>
                <c:ptCount val="1"/>
                <c:pt idx="0">
                  <c:v>Geriatric hospital</c:v>
                </c:pt>
              </c:strCache>
            </c:strRef>
          </c:tx>
          <c:spPr>
            <a:solidFill>
              <a:srgbClr val="B8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'Q2'!$A$76:$A$105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'Q2'!$G$76:$G$105</c:f>
              <c:numCache>
                <c:formatCode>0.0%</c:formatCode>
                <c:ptCount val="30"/>
                <c:pt idx="0">
                  <c:v>0</c:v>
                </c:pt>
                <c:pt idx="1">
                  <c:v>3.4246575342465752E-3</c:v>
                </c:pt>
                <c:pt idx="2">
                  <c:v>0</c:v>
                </c:pt>
                <c:pt idx="3">
                  <c:v>0</c:v>
                </c:pt>
                <c:pt idx="4">
                  <c:v>8.5616438356164379E-4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8.5616438356164379E-4</c:v>
                </c:pt>
                <c:pt idx="9">
                  <c:v>8.5616438356164379E-3</c:v>
                </c:pt>
                <c:pt idx="10">
                  <c:v>0</c:v>
                </c:pt>
                <c:pt idx="11">
                  <c:v>8.5616438356164379E-4</c:v>
                </c:pt>
                <c:pt idx="12">
                  <c:v>0</c:v>
                </c:pt>
                <c:pt idx="13">
                  <c:v>0</c:v>
                </c:pt>
                <c:pt idx="14">
                  <c:v>1.7123287671232876E-3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1.7123287671232876E-3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6"/>
          <c:order val="6"/>
          <c:tx>
            <c:strRef>
              <c:f>'Q2'!$H$75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A6D2B8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'Q2'!$A$76:$A$105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'Q2'!$H$76:$H$105</c:f>
              <c:numCache>
                <c:formatCode>0.0%</c:formatCode>
                <c:ptCount val="30"/>
                <c:pt idx="0">
                  <c:v>1.7123287671232876E-3</c:v>
                </c:pt>
                <c:pt idx="1">
                  <c:v>2.5684931506849314E-3</c:v>
                </c:pt>
                <c:pt idx="2">
                  <c:v>1.7123287671232876E-3</c:v>
                </c:pt>
                <c:pt idx="3">
                  <c:v>3.4246575342465752E-3</c:v>
                </c:pt>
                <c:pt idx="4">
                  <c:v>8.5616438356164379E-3</c:v>
                </c:pt>
                <c:pt idx="5">
                  <c:v>3.4246575342465752E-3</c:v>
                </c:pt>
                <c:pt idx="6">
                  <c:v>0</c:v>
                </c:pt>
                <c:pt idx="7">
                  <c:v>0</c:v>
                </c:pt>
                <c:pt idx="8">
                  <c:v>7.7054794520547941E-3</c:v>
                </c:pt>
                <c:pt idx="9">
                  <c:v>1.4554794520547944E-2</c:v>
                </c:pt>
                <c:pt idx="10">
                  <c:v>1.7123287671232876E-3</c:v>
                </c:pt>
                <c:pt idx="11">
                  <c:v>2.5684931506849314E-3</c:v>
                </c:pt>
                <c:pt idx="12">
                  <c:v>4.2808219178082189E-3</c:v>
                </c:pt>
                <c:pt idx="13">
                  <c:v>5.1369863013698627E-3</c:v>
                </c:pt>
                <c:pt idx="14">
                  <c:v>5.9931506849315065E-3</c:v>
                </c:pt>
                <c:pt idx="15">
                  <c:v>6.8493150684931503E-3</c:v>
                </c:pt>
                <c:pt idx="16">
                  <c:v>5.9931506849315065E-3</c:v>
                </c:pt>
                <c:pt idx="17">
                  <c:v>8.5616438356164379E-4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1.0273972602739725E-2</c:v>
                </c:pt>
                <c:pt idx="22">
                  <c:v>4.2808219178082189E-3</c:v>
                </c:pt>
                <c:pt idx="23">
                  <c:v>3.4246575342465752E-3</c:v>
                </c:pt>
                <c:pt idx="24">
                  <c:v>5.1369863013698627E-3</c:v>
                </c:pt>
                <c:pt idx="25">
                  <c:v>4.2808219178082189E-3</c:v>
                </c:pt>
                <c:pt idx="26">
                  <c:v>8.5616438356164379E-3</c:v>
                </c:pt>
                <c:pt idx="27">
                  <c:v>0</c:v>
                </c:pt>
                <c:pt idx="28">
                  <c:v>8.5616438356164379E-4</c:v>
                </c:pt>
                <c:pt idx="29">
                  <c:v>1.7123287671232876E-3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965824"/>
        <c:axId val="101967360"/>
      </c:barChart>
      <c:catAx>
        <c:axId val="1019658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65824"/>
        <c:crosses val="autoZero"/>
        <c:crossBetween val="between"/>
        <c:majorUnit val="0.1"/>
      </c:valAx>
      <c:spPr>
        <a:gradFill rotWithShape="0">
          <a:gsLst>
            <a:gs pos="0">
              <a:srgbClr val="D1D1D1"/>
            </a:gs>
            <a:gs pos="100000">
              <a:srgbClr val="D1D1D1">
                <a:gamma/>
                <a:tint val="20000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General non teaching hospital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n=497 (2010), n=335 (2005)</a:t>
            </a:r>
          </a:p>
        </c:rich>
      </c:tx>
      <c:layout>
        <c:manualLayout>
          <c:xMode val="edge"/>
          <c:yMode val="edge"/>
          <c:x val="0.1981890903702184"/>
          <c:y val="3.0421350003005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11564101323504E-2"/>
          <c:y val="0.15210637391064888"/>
          <c:w val="0.89504761339886985"/>
          <c:h val="0.52886216159702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'Q2'!$C$217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'Q2'!$B$218:$B$247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'Q2'!$C$218:$C$247</c:f>
              <c:numCache>
                <c:formatCode>0.0%</c:formatCode>
                <c:ptCount val="30"/>
                <c:pt idx="0">
                  <c:v>0.47368421052631576</c:v>
                </c:pt>
                <c:pt idx="1">
                  <c:v>0.44230769230769229</c:v>
                </c:pt>
                <c:pt idx="2">
                  <c:v>0.33333333333333331</c:v>
                </c:pt>
                <c:pt idx="3">
                  <c:v>0.61111111111111116</c:v>
                </c:pt>
                <c:pt idx="4">
                  <c:v>0.39473684210526316</c:v>
                </c:pt>
                <c:pt idx="5">
                  <c:v>0.51111111111111107</c:v>
                </c:pt>
                <c:pt idx="6">
                  <c:v>0.14285714285714285</c:v>
                </c:pt>
                <c:pt idx="7">
                  <c:v>0.88888888888888884</c:v>
                </c:pt>
                <c:pt idx="8">
                  <c:v>0.29166666666666669</c:v>
                </c:pt>
                <c:pt idx="9">
                  <c:v>0.36363636363636365</c:v>
                </c:pt>
                <c:pt idx="10">
                  <c:v>0.4375</c:v>
                </c:pt>
                <c:pt idx="11">
                  <c:v>0.15126050420168066</c:v>
                </c:pt>
                <c:pt idx="12">
                  <c:v>0.58064516129032262</c:v>
                </c:pt>
                <c:pt idx="13">
                  <c:v>0.42553191489361702</c:v>
                </c:pt>
                <c:pt idx="14">
                  <c:v>0.1951219512195122</c:v>
                </c:pt>
                <c:pt idx="15">
                  <c:v>0.81196581196581197</c:v>
                </c:pt>
                <c:pt idx="16">
                  <c:v>0.4642857142857143</c:v>
                </c:pt>
                <c:pt idx="17">
                  <c:v>0.2</c:v>
                </c:pt>
                <c:pt idx="18">
                  <c:v>0.6</c:v>
                </c:pt>
                <c:pt idx="19">
                  <c:v>0.21428571428571427</c:v>
                </c:pt>
                <c:pt idx="20">
                  <c:v>0.47058823529411764</c:v>
                </c:pt>
                <c:pt idx="21">
                  <c:v>0.57999999999999996</c:v>
                </c:pt>
                <c:pt idx="22">
                  <c:v>0.35714285714285715</c:v>
                </c:pt>
                <c:pt idx="23">
                  <c:v>0.45161290322580644</c:v>
                </c:pt>
                <c:pt idx="24">
                  <c:v>0.56896551724137934</c:v>
                </c:pt>
                <c:pt idx="25">
                  <c:v>0.17391304347826086</c:v>
                </c:pt>
                <c:pt idx="26">
                  <c:v>0.20512820512820512</c:v>
                </c:pt>
                <c:pt idx="27">
                  <c:v>0.42105263157894735</c:v>
                </c:pt>
                <c:pt idx="28">
                  <c:v>0.27272727272727271</c:v>
                </c:pt>
                <c:pt idx="29">
                  <c:v>0.2978723404255319</c:v>
                </c:pt>
              </c:numCache>
            </c:numRef>
          </c:val>
        </c:ser>
        <c:ser>
          <c:idx val="1"/>
          <c:order val="1"/>
          <c:tx>
            <c:strRef>
              <c:f>'Q2'!$D$217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'Q2'!$B$218:$B$247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'Q2'!$D$218:$D$247</c:f>
              <c:numCache>
                <c:formatCode>0.0%</c:formatCode>
                <c:ptCount val="30"/>
                <c:pt idx="0">
                  <c:v>0.53600000000000003</c:v>
                </c:pt>
                <c:pt idx="1">
                  <c:v>0.35699999999999998</c:v>
                </c:pt>
                <c:pt idx="4">
                  <c:v>0.46700000000000003</c:v>
                </c:pt>
                <c:pt idx="5">
                  <c:v>0.68700000000000006</c:v>
                </c:pt>
                <c:pt idx="6">
                  <c:v>0.111</c:v>
                </c:pt>
                <c:pt idx="7">
                  <c:v>0.53300000000000003</c:v>
                </c:pt>
                <c:pt idx="8">
                  <c:v>0.22900000000000001</c:v>
                </c:pt>
                <c:pt idx="9">
                  <c:v>0.60899999999999999</c:v>
                </c:pt>
                <c:pt idx="11">
                  <c:v>0.24099999999999999</c:v>
                </c:pt>
                <c:pt idx="12">
                  <c:v>0.71399999999999997</c:v>
                </c:pt>
                <c:pt idx="13">
                  <c:v>0.41899999999999998</c:v>
                </c:pt>
                <c:pt idx="14">
                  <c:v>0.28299999999999997</c:v>
                </c:pt>
                <c:pt idx="15">
                  <c:v>0.41799999999999998</c:v>
                </c:pt>
                <c:pt idx="17">
                  <c:v>0.59099999999999997</c:v>
                </c:pt>
                <c:pt idx="18">
                  <c:v>0.75</c:v>
                </c:pt>
                <c:pt idx="19">
                  <c:v>0.48</c:v>
                </c:pt>
                <c:pt idx="20">
                  <c:v>0.625</c:v>
                </c:pt>
                <c:pt idx="21">
                  <c:v>0.45200000000000001</c:v>
                </c:pt>
                <c:pt idx="24">
                  <c:v>0.59</c:v>
                </c:pt>
                <c:pt idx="25">
                  <c:v>0.28000000000000003</c:v>
                </c:pt>
                <c:pt idx="26">
                  <c:v>0.318</c:v>
                </c:pt>
                <c:pt idx="28">
                  <c:v>0.25</c:v>
                </c:pt>
                <c:pt idx="29">
                  <c:v>0.33300000000000002</c:v>
                </c:pt>
              </c:numCache>
            </c:numRef>
          </c:val>
        </c:ser>
        <c:ser>
          <c:idx val="2"/>
          <c:order val="2"/>
          <c:tx>
            <c:strRef>
              <c:f>'Q2'!$E$217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'Q2'!$B$218:$B$247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'Q2'!$E$218:$E$247</c:f>
              <c:numCache>
                <c:formatCode>#,##0.0%</c:formatCode>
                <c:ptCount val="30"/>
                <c:pt idx="0">
                  <c:v>0.77777777777777768</c:v>
                </c:pt>
                <c:pt idx="1">
                  <c:v>0.52777777777777779</c:v>
                </c:pt>
                <c:pt idx="6">
                  <c:v>0.8</c:v>
                </c:pt>
                <c:pt idx="8">
                  <c:v>0.36842105263157898</c:v>
                </c:pt>
                <c:pt idx="9">
                  <c:v>0.56756756756756754</c:v>
                </c:pt>
                <c:pt idx="11">
                  <c:v>0.25</c:v>
                </c:pt>
                <c:pt idx="12">
                  <c:v>0.9</c:v>
                </c:pt>
                <c:pt idx="13">
                  <c:v>0.29411764705882354</c:v>
                </c:pt>
                <c:pt idx="19">
                  <c:v>0.47916666666666663</c:v>
                </c:pt>
                <c:pt idx="20">
                  <c:v>0.5757575757575758</c:v>
                </c:pt>
                <c:pt idx="24">
                  <c:v>0.77049180327868849</c:v>
                </c:pt>
                <c:pt idx="25">
                  <c:v>0.28000000000000003</c:v>
                </c:pt>
                <c:pt idx="26">
                  <c:v>0.265625</c:v>
                </c:pt>
                <c:pt idx="27">
                  <c:v>0.73076923076923084</c:v>
                </c:pt>
                <c:pt idx="28">
                  <c:v>0.38235294117647056</c:v>
                </c:pt>
                <c:pt idx="29">
                  <c:v>0.50649350649350655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5707008"/>
        <c:axId val="105708544"/>
      </c:barChart>
      <c:catAx>
        <c:axId val="1057070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0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70854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0700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44924921844082"/>
          <c:y val="0.92901885355933644"/>
          <c:w val="0.16620514048121848"/>
          <c:h val="3.75782893550519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Geriatric hospital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n=21 (2010), n=10 (2005)</a:t>
            </a:r>
          </a:p>
        </c:rich>
      </c:tx>
      <c:layout>
        <c:manualLayout>
          <c:xMode val="edge"/>
          <c:yMode val="edge"/>
          <c:x val="0.26550076126847855"/>
          <c:y val="3.00691363683489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70906200317973E-2"/>
          <c:y val="0.15034723751633514"/>
          <c:w val="0.89507154213036566"/>
          <c:h val="0.53431095178881816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'Q2'!$B$357:$B$386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'Q2'!$C$357:$C$386</c:f>
              <c:numCache>
                <c:formatCode>0.0%</c:formatCode>
                <c:ptCount val="30"/>
                <c:pt idx="0">
                  <c:v>0</c:v>
                </c:pt>
                <c:pt idx="1">
                  <c:v>7.6923076923076927E-2</c:v>
                </c:pt>
                <c:pt idx="2">
                  <c:v>0</c:v>
                </c:pt>
                <c:pt idx="3">
                  <c:v>0</c:v>
                </c:pt>
                <c:pt idx="4">
                  <c:v>2.6315789473684209E-2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2.0833333333333332E-2</c:v>
                </c:pt>
                <c:pt idx="9">
                  <c:v>0.15151515151515152</c:v>
                </c:pt>
                <c:pt idx="10">
                  <c:v>0</c:v>
                </c:pt>
                <c:pt idx="11">
                  <c:v>8.4033613445378148E-3</c:v>
                </c:pt>
                <c:pt idx="12">
                  <c:v>0</c:v>
                </c:pt>
                <c:pt idx="13">
                  <c:v>0</c:v>
                </c:pt>
                <c:pt idx="14">
                  <c:v>4.878048780487805E-2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2.564102564102564E-2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2005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'Q2'!$B$357:$B$386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'Q2'!$D$357:$D$386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0.114</c:v>
                </c:pt>
                <c:pt idx="9">
                  <c:v>0</c:v>
                </c:pt>
                <c:pt idx="11">
                  <c:v>7.0000000000000001E-3</c:v>
                </c:pt>
                <c:pt idx="12">
                  <c:v>0</c:v>
                </c:pt>
                <c:pt idx="13">
                  <c:v>0</c:v>
                </c:pt>
                <c:pt idx="14">
                  <c:v>2.1999999999999999E-2</c:v>
                </c:pt>
                <c:pt idx="15">
                  <c:v>1.7999999999999999E-2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4.4999999999999998E-2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2000</c:v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'Q2'!$B$357:$B$386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'Q2'!$E$357:$E$386</c:f>
              <c:numCache>
                <c:formatCode>#,##0.0%</c:formatCode>
                <c:ptCount val="30"/>
                <c:pt idx="0">
                  <c:v>5.5555555555555552E-2</c:v>
                </c:pt>
                <c:pt idx="1">
                  <c:v>0.1388888888888889</c:v>
                </c:pt>
                <c:pt idx="6">
                  <c:v>0.1</c:v>
                </c:pt>
                <c:pt idx="8">
                  <c:v>0.15789473684210525</c:v>
                </c:pt>
                <c:pt idx="9">
                  <c:v>4.0540540540540543E-2</c:v>
                </c:pt>
                <c:pt idx="11">
                  <c:v>1.0869565217391304E-2</c:v>
                </c:pt>
                <c:pt idx="12">
                  <c:v>0</c:v>
                </c:pt>
                <c:pt idx="13">
                  <c:v>1.4705882352941178E-2</c:v>
                </c:pt>
                <c:pt idx="19">
                  <c:v>2.0833333333333336E-2</c:v>
                </c:pt>
                <c:pt idx="20">
                  <c:v>3.0303030303030304E-2</c:v>
                </c:pt>
                <c:pt idx="24">
                  <c:v>0</c:v>
                </c:pt>
                <c:pt idx="25">
                  <c:v>0</c:v>
                </c:pt>
                <c:pt idx="26">
                  <c:v>7.8125E-2</c:v>
                </c:pt>
                <c:pt idx="27">
                  <c:v>7.6923076923076927E-2</c:v>
                </c:pt>
                <c:pt idx="28">
                  <c:v>5.8823529411764712E-2</c:v>
                </c:pt>
                <c:pt idx="29">
                  <c:v>1.2987012987012986E-2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0529664"/>
        <c:axId val="120531200"/>
      </c:barChart>
      <c:catAx>
        <c:axId val="1205296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3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31200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2966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04672143254832"/>
          <c:y val="0.92931474781868451"/>
          <c:w val="0.17881699446660088"/>
          <c:h val="3.95010395010398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Average bed occupancy in hospitals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n=810 (2010), n=712 (2005), n=748 (2000)</a:t>
            </a:r>
          </a:p>
        </c:rich>
      </c:tx>
      <c:layout>
        <c:manualLayout>
          <c:xMode val="edge"/>
          <c:yMode val="edge"/>
          <c:x val="0.31615968151401275"/>
          <c:y val="3.09916063344430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53579676674366E-2"/>
          <c:y val="0.17355389409734007"/>
          <c:w val="0.93418013856812965"/>
          <c:h val="0.5454550957344958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'Q3'!$B$5:$B$34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'Q3'!$D$5:$D$34</c:f>
              <c:numCache>
                <c:formatCode>0.00</c:formatCode>
                <c:ptCount val="30"/>
                <c:pt idx="0">
                  <c:v>82.344117647058823</c:v>
                </c:pt>
                <c:pt idx="1">
                  <c:v>80.917142857142863</c:v>
                </c:pt>
                <c:pt idx="2">
                  <c:v>77.36</c:v>
                </c:pt>
                <c:pt idx="3">
                  <c:v>81.268518518518519</c:v>
                </c:pt>
                <c:pt idx="4">
                  <c:v>82.632432432432438</c:v>
                </c:pt>
                <c:pt idx="5">
                  <c:v>78.515000000000001</c:v>
                </c:pt>
                <c:pt idx="6">
                  <c:v>91.266666666666666</c:v>
                </c:pt>
                <c:pt idx="7">
                  <c:v>66.388235294117649</c:v>
                </c:pt>
                <c:pt idx="8">
                  <c:v>91.803225806451607</c:v>
                </c:pt>
                <c:pt idx="9">
                  <c:v>88.114705882352936</c:v>
                </c:pt>
                <c:pt idx="10">
                  <c:v>78.930769230769229</c:v>
                </c:pt>
                <c:pt idx="11">
                  <c:v>84.113207547169822</c:v>
                </c:pt>
                <c:pt idx="12">
                  <c:v>73.219047619047615</c:v>
                </c:pt>
                <c:pt idx="13">
                  <c:v>77.184782608695656</c:v>
                </c:pt>
                <c:pt idx="14">
                  <c:v>91.013793103448279</c:v>
                </c:pt>
                <c:pt idx="15">
                  <c:v>0</c:v>
                </c:pt>
                <c:pt idx="16">
                  <c:v>72.381481481481472</c:v>
                </c:pt>
                <c:pt idx="17">
                  <c:v>80</c:v>
                </c:pt>
                <c:pt idx="18">
                  <c:v>80.820000000000007</c:v>
                </c:pt>
                <c:pt idx="19">
                  <c:v>81.066666666666663</c:v>
                </c:pt>
                <c:pt idx="20">
                  <c:v>96</c:v>
                </c:pt>
                <c:pt idx="21">
                  <c:v>74.288461538461533</c:v>
                </c:pt>
                <c:pt idx="22">
                  <c:v>77.24166666666666</c:v>
                </c:pt>
                <c:pt idx="23">
                  <c:v>76.203999999999994</c:v>
                </c:pt>
                <c:pt idx="24">
                  <c:v>70.892592592592592</c:v>
                </c:pt>
                <c:pt idx="25">
                  <c:v>81.11666666666666</c:v>
                </c:pt>
                <c:pt idx="26">
                  <c:v>82.85</c:v>
                </c:pt>
                <c:pt idx="27">
                  <c:v>82.125</c:v>
                </c:pt>
                <c:pt idx="28">
                  <c:v>88.672222222222217</c:v>
                </c:pt>
                <c:pt idx="29">
                  <c:v>92.951851851851842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dLbls>
            <c:delete val="1"/>
          </c:dLbls>
          <c:cat>
            <c:strRef>
              <c:f>'Q3'!$B$5:$B$34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'Q3'!$F$5:$F$34</c:f>
              <c:numCache>
                <c:formatCode>General</c:formatCode>
                <c:ptCount val="30"/>
                <c:pt idx="0">
                  <c:v>83.1</c:v>
                </c:pt>
                <c:pt idx="1">
                  <c:v>79</c:v>
                </c:pt>
                <c:pt idx="4">
                  <c:v>91.1</c:v>
                </c:pt>
                <c:pt idx="5">
                  <c:v>79.900000000000006</c:v>
                </c:pt>
                <c:pt idx="6">
                  <c:v>81.2</c:v>
                </c:pt>
                <c:pt idx="7">
                  <c:v>69.900000000000006</c:v>
                </c:pt>
                <c:pt idx="8">
                  <c:v>91.2</c:v>
                </c:pt>
                <c:pt idx="9">
                  <c:v>81.900000000000006</c:v>
                </c:pt>
                <c:pt idx="11">
                  <c:v>80.2</c:v>
                </c:pt>
                <c:pt idx="12">
                  <c:v>81.099999999999994</c:v>
                </c:pt>
                <c:pt idx="13">
                  <c:v>77.5</c:v>
                </c:pt>
                <c:pt idx="14">
                  <c:v>87.3</c:v>
                </c:pt>
                <c:pt idx="17">
                  <c:v>82.2</c:v>
                </c:pt>
                <c:pt idx="18">
                  <c:v>71.7</c:v>
                </c:pt>
                <c:pt idx="19">
                  <c:v>75.099999999999994</c:v>
                </c:pt>
                <c:pt idx="20">
                  <c:v>88.4</c:v>
                </c:pt>
                <c:pt idx="21">
                  <c:v>72.599999999999994</c:v>
                </c:pt>
                <c:pt idx="24">
                  <c:v>68.7</c:v>
                </c:pt>
                <c:pt idx="25">
                  <c:v>78</c:v>
                </c:pt>
                <c:pt idx="26">
                  <c:v>82.3</c:v>
                </c:pt>
                <c:pt idx="28">
                  <c:v>84.4</c:v>
                </c:pt>
                <c:pt idx="29">
                  <c:v>88.7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dLbls>
            <c:delete val="1"/>
          </c:dLbls>
          <c:cat>
            <c:strRef>
              <c:f>'Q3'!$B$5:$B$34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'Q3'!$I$5:$I$34</c:f>
              <c:numCache>
                <c:formatCode>0.0</c:formatCode>
                <c:ptCount val="30"/>
                <c:pt idx="0">
                  <c:v>75.843888888888898</c:v>
                </c:pt>
                <c:pt idx="1">
                  <c:v>83.02755555555558</c:v>
                </c:pt>
                <c:pt idx="6">
                  <c:v>89.0899</c:v>
                </c:pt>
                <c:pt idx="8">
                  <c:v>74.87245161290322</c:v>
                </c:pt>
                <c:pt idx="9">
                  <c:v>76.751679999999993</c:v>
                </c:pt>
                <c:pt idx="11">
                  <c:v>83.242351063829787</c:v>
                </c:pt>
                <c:pt idx="12">
                  <c:v>82.099900000000019</c:v>
                </c:pt>
                <c:pt idx="13">
                  <c:v>74.086426470588194</c:v>
                </c:pt>
                <c:pt idx="19">
                  <c:v>66.585291666666663</c:v>
                </c:pt>
                <c:pt idx="20">
                  <c:v>68.338117647058823</c:v>
                </c:pt>
                <c:pt idx="24">
                  <c:v>69.240888888888904</c:v>
                </c:pt>
                <c:pt idx="25">
                  <c:v>82.519679999999994</c:v>
                </c:pt>
                <c:pt idx="26">
                  <c:v>76.093500000000006</c:v>
                </c:pt>
                <c:pt idx="27">
                  <c:v>67.080769230769221</c:v>
                </c:pt>
                <c:pt idx="28">
                  <c:v>79.85688571428571</c:v>
                </c:pt>
                <c:pt idx="29">
                  <c:v>61.618624999999987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20578816"/>
        <c:axId val="120580352"/>
      </c:barChart>
      <c:catAx>
        <c:axId val="1205788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80352"/>
        <c:scaling>
          <c:orientation val="minMax"/>
        </c:scaling>
        <c:delete val="0"/>
        <c:axPos val="l"/>
        <c:majorGridlines>
          <c:spPr>
            <a:ln w="3175">
              <a:solidFill>
                <a:srgbClr val="A7A7A7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78816"/>
        <c:crosses val="autoZero"/>
        <c:crossBetween val="between"/>
        <c:majorUnit val="20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57434313339835"/>
          <c:y val="0.93739364794165758"/>
          <c:w val="9.8360816077351448E-2"/>
          <c:h val="3.65216931776146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Average duration of stay for inpatients - hospital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n=782 (2010), n=709 (2005), n=748 (2000)</a:t>
            </a:r>
          </a:p>
        </c:rich>
      </c:tx>
      <c:layout>
        <c:manualLayout>
          <c:xMode val="edge"/>
          <c:yMode val="edge"/>
          <c:x val="0.25369736958824485"/>
          <c:y val="3.0364492376196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93287827076574E-2"/>
          <c:y val="0.17004048582995995"/>
          <c:w val="0.94197952218430225"/>
          <c:h val="0.55465587044534603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'Q4'!$B$5:$B$34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'Q4'!$D$5:$D$34</c:f>
              <c:numCache>
                <c:formatCode>0.00</c:formatCode>
                <c:ptCount val="30"/>
                <c:pt idx="0">
                  <c:v>6.084848484848485</c:v>
                </c:pt>
                <c:pt idx="1">
                  <c:v>20.303225806451614</c:v>
                </c:pt>
                <c:pt idx="2">
                  <c:v>9.82</c:v>
                </c:pt>
                <c:pt idx="3">
                  <c:v>6.8185185185185189</c:v>
                </c:pt>
                <c:pt idx="4">
                  <c:v>11.802857142857142</c:v>
                </c:pt>
                <c:pt idx="5">
                  <c:v>11.3825</c:v>
                </c:pt>
                <c:pt idx="6">
                  <c:v>4.05</c:v>
                </c:pt>
                <c:pt idx="7">
                  <c:v>6.7058823529411766</c:v>
                </c:pt>
                <c:pt idx="8">
                  <c:v>13.871874999999999</c:v>
                </c:pt>
                <c:pt idx="9">
                  <c:v>27.462068965517243</c:v>
                </c:pt>
                <c:pt idx="10">
                  <c:v>13.719999999999999</c:v>
                </c:pt>
                <c:pt idx="11">
                  <c:v>9.4951456310679614</c:v>
                </c:pt>
                <c:pt idx="12">
                  <c:v>5.4818181818181824</c:v>
                </c:pt>
                <c:pt idx="13">
                  <c:v>8.6043478260869559</c:v>
                </c:pt>
                <c:pt idx="14">
                  <c:v>9.7434782608695656</c:v>
                </c:pt>
                <c:pt idx="15">
                  <c:v>0</c:v>
                </c:pt>
                <c:pt idx="16">
                  <c:v>10.979166666666668</c:v>
                </c:pt>
                <c:pt idx="17">
                  <c:v>6</c:v>
                </c:pt>
                <c:pt idx="18">
                  <c:v>6.68</c:v>
                </c:pt>
                <c:pt idx="19">
                  <c:v>5.5333333333333332</c:v>
                </c:pt>
                <c:pt idx="20">
                  <c:v>6.1</c:v>
                </c:pt>
                <c:pt idx="21">
                  <c:v>9.4411764705882355</c:v>
                </c:pt>
                <c:pt idx="22">
                  <c:v>12.604347826086956</c:v>
                </c:pt>
                <c:pt idx="23">
                  <c:v>11.488</c:v>
                </c:pt>
                <c:pt idx="24">
                  <c:v>8.9259259259259256</c:v>
                </c:pt>
                <c:pt idx="25">
                  <c:v>16.114285714285714</c:v>
                </c:pt>
                <c:pt idx="26">
                  <c:v>10.218518518518518</c:v>
                </c:pt>
                <c:pt idx="27">
                  <c:v>4.6727272727272728</c:v>
                </c:pt>
                <c:pt idx="28">
                  <c:v>9.1105263157894747</c:v>
                </c:pt>
                <c:pt idx="29">
                  <c:v>5.0999999999999996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dLbls>
            <c:delete val="1"/>
          </c:dLbls>
          <c:cat>
            <c:strRef>
              <c:f>'Q4'!$B$5:$B$34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'Q4'!$F$5:$F$34</c:f>
              <c:numCache>
                <c:formatCode>General</c:formatCode>
                <c:ptCount val="30"/>
                <c:pt idx="0">
                  <c:v>7</c:v>
                </c:pt>
                <c:pt idx="1">
                  <c:v>23.5</c:v>
                </c:pt>
                <c:pt idx="4">
                  <c:v>26.6</c:v>
                </c:pt>
                <c:pt idx="5">
                  <c:v>11.8</c:v>
                </c:pt>
                <c:pt idx="6">
                  <c:v>4.5999999999999996</c:v>
                </c:pt>
                <c:pt idx="7">
                  <c:v>8</c:v>
                </c:pt>
                <c:pt idx="8">
                  <c:v>19</c:v>
                </c:pt>
                <c:pt idx="9">
                  <c:v>11.9</c:v>
                </c:pt>
                <c:pt idx="11">
                  <c:v>9.3000000000000007</c:v>
                </c:pt>
                <c:pt idx="12">
                  <c:v>4.5999999999999996</c:v>
                </c:pt>
                <c:pt idx="13">
                  <c:v>8.1</c:v>
                </c:pt>
                <c:pt idx="14">
                  <c:v>6.9</c:v>
                </c:pt>
                <c:pt idx="17">
                  <c:v>8.5</c:v>
                </c:pt>
                <c:pt idx="18">
                  <c:v>5.2</c:v>
                </c:pt>
                <c:pt idx="19">
                  <c:v>7</c:v>
                </c:pt>
                <c:pt idx="20">
                  <c:v>6.9</c:v>
                </c:pt>
                <c:pt idx="21">
                  <c:v>8.1999999999999993</c:v>
                </c:pt>
                <c:pt idx="24">
                  <c:v>9.1</c:v>
                </c:pt>
                <c:pt idx="25">
                  <c:v>11.5</c:v>
                </c:pt>
                <c:pt idx="26">
                  <c:v>7.7</c:v>
                </c:pt>
                <c:pt idx="28">
                  <c:v>8.8000000000000007</c:v>
                </c:pt>
                <c:pt idx="29">
                  <c:v>6.9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dLbls>
            <c:delete val="1"/>
          </c:dLbls>
          <c:cat>
            <c:strRef>
              <c:f>'Q4'!$B$5:$B$34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'Q4'!$I$5:$I$34</c:f>
              <c:numCache>
                <c:formatCode>0.0</c:formatCode>
                <c:ptCount val="30"/>
                <c:pt idx="0">
                  <c:v>5.355555555555557</c:v>
                </c:pt>
                <c:pt idx="1">
                  <c:v>13.761083333333335</c:v>
                </c:pt>
                <c:pt idx="6">
                  <c:v>5.86</c:v>
                </c:pt>
                <c:pt idx="8">
                  <c:v>26.672499999999999</c:v>
                </c:pt>
                <c:pt idx="9">
                  <c:v>15.635920000000008</c:v>
                </c:pt>
                <c:pt idx="11">
                  <c:v>10.394670212765961</c:v>
                </c:pt>
                <c:pt idx="12">
                  <c:v>8.51</c:v>
                </c:pt>
                <c:pt idx="13">
                  <c:v>20.739632352941175</c:v>
                </c:pt>
                <c:pt idx="19">
                  <c:v>11.522916666666667</c:v>
                </c:pt>
                <c:pt idx="20">
                  <c:v>8.8147058823529445</c:v>
                </c:pt>
                <c:pt idx="24">
                  <c:v>14.038095238095242</c:v>
                </c:pt>
                <c:pt idx="25">
                  <c:v>11.595999999999998</c:v>
                </c:pt>
                <c:pt idx="26">
                  <c:v>11.7046875</c:v>
                </c:pt>
                <c:pt idx="27">
                  <c:v>6.4961538461538453</c:v>
                </c:pt>
                <c:pt idx="28">
                  <c:v>8.3171428571428585</c:v>
                </c:pt>
                <c:pt idx="29">
                  <c:v>7.9299874999999984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21340672"/>
        <c:axId val="121342208"/>
      </c:barChart>
      <c:catAx>
        <c:axId val="1213406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4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42208"/>
        <c:scaling>
          <c:orientation val="minMax"/>
        </c:scaling>
        <c:delete val="0"/>
        <c:axPos val="l"/>
        <c:majorGridlines>
          <c:spPr>
            <a:ln w="3175">
              <a:solidFill>
                <a:srgbClr val="A7A7A7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406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23882949025008"/>
          <c:y val="0.94086862683020644"/>
          <c:w val="0.1192842942345925"/>
          <c:h val="2.75953103138372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Hospital ownership in 2005 (n=822)</a:t>
            </a:r>
          </a:p>
        </c:rich>
      </c:tx>
      <c:layout>
        <c:manualLayout>
          <c:xMode val="edge"/>
          <c:yMode val="edge"/>
          <c:x val="0.3249211988036384"/>
          <c:y val="3.2046032707450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55205047318744E-2"/>
          <c:y val="0.15776562887426882"/>
          <c:w val="0.90536277602523529"/>
          <c:h val="0.50780811793905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'Q5'!$C$45</c:f>
              <c:strCache>
                <c:ptCount val="1"/>
                <c:pt idx="0">
                  <c:v>Public (i.e. owned by the government) hospital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'Q5'!$B$47:$B$69</c:f>
            </c:multiLvlStrRef>
          </c:cat>
          <c:val>
            <c:numRef>
              <c:f>'Q5'!$F$47:$F$69</c:f>
            </c:numRef>
          </c:val>
        </c:ser>
        <c:ser>
          <c:idx val="1"/>
          <c:order val="1"/>
          <c:tx>
            <c:strRef>
              <c:f>'Q5'!$G$45</c:f>
              <c:strCache>
                <c:ptCount val="1"/>
                <c:pt idx="0">
                  <c:v>Church affiliated hospital</c:v>
                </c:pt>
              </c:strCache>
            </c:strRef>
          </c:tx>
          <c:spPr>
            <a:solidFill>
              <a:srgbClr val="FF636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'Q5'!$B$47:$B$69</c:f>
            </c:multiLvlStrRef>
          </c:cat>
          <c:val>
            <c:numRef>
              <c:f>'Q5'!$J$47:$J$69</c:f>
            </c:numRef>
          </c:val>
        </c:ser>
        <c:ser>
          <c:idx val="2"/>
          <c:order val="2"/>
          <c:tx>
            <c:strRef>
              <c:f>'Q5'!$K$45</c:f>
              <c:strCache>
                <c:ptCount val="1"/>
                <c:pt idx="0">
                  <c:v>Private hospital</c:v>
                </c:pt>
              </c:strCache>
            </c:strRef>
          </c:tx>
          <c:spPr>
            <a:solidFill>
              <a:srgbClr val="CE00C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'Q5'!$B$47:$B$69</c:f>
            </c:multiLvlStrRef>
          </c:cat>
          <c:val>
            <c:numRef>
              <c:f>'Q5'!$N$47:$N$69</c:f>
            </c:numRef>
          </c:val>
        </c:ser>
        <c:ser>
          <c:idx val="3"/>
          <c:order val="3"/>
          <c:tx>
            <c:strRef>
              <c:f>'Q5'!$O$45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DF9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'Q5'!$B$47:$B$69</c:f>
            </c:multiLvlStrRef>
          </c:cat>
          <c:val>
            <c:numRef>
              <c:f>'Q5'!$R$47:$R$69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688448"/>
        <c:axId val="121689984"/>
      </c:barChart>
      <c:catAx>
        <c:axId val="1216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8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6899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884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Hospital ownership in 2005 (n= 822)</a:t>
            </a:r>
          </a:p>
        </c:rich>
      </c:tx>
      <c:layout>
        <c:manualLayout>
          <c:xMode val="edge"/>
          <c:yMode val="edge"/>
          <c:x val="0.3224969268081998"/>
          <c:y val="3.2311542452542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092373728916523"/>
          <c:y val="0.20878252669674033"/>
          <c:w val="0.35553315993799556"/>
          <c:h val="0.56172441706504084"/>
        </c:manualLayout>
      </c:layout>
      <c:pieChart>
        <c:varyColors val="1"/>
        <c:ser>
          <c:idx val="0"/>
          <c:order val="0"/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24838038395784182"/>
                  <c:y val="-0.1885063474208583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779869634308022E-2"/>
                  <c:y val="3.481898946305181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multiLvlStrRef>
              <c:f>'Q5'!$W$102:$Z$102</c:f>
            </c:multiLvlStrRef>
          </c:cat>
          <c:val>
            <c:numRef>
              <c:f>'Q5'!$W$103:$Z$103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326536035334321E-2"/>
          <c:y val="0.91521909140774649"/>
          <c:w val="0.97006834943277953"/>
          <c:h val="5.65218441249439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Church affiliated hospital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n=49 (2010), n=42 (2005)</a:t>
            </a:r>
          </a:p>
        </c:rich>
      </c:tx>
      <c:layout>
        <c:manualLayout>
          <c:xMode val="edge"/>
          <c:yMode val="edge"/>
          <c:x val="0.26008345270753164"/>
          <c:y val="2.236979716615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269781333468093E-2"/>
          <c:y val="0.23815358177947624"/>
          <c:w val="0.90820584144645344"/>
          <c:h val="0.54483898279826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'Q5'!$G$138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'Q5'!$B$139:$B$168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'Q5'!$G$139:$G$168</c:f>
              <c:numCache>
                <c:formatCode>0.0%</c:formatCode>
                <c:ptCount val="30"/>
                <c:pt idx="0">
                  <c:v>0.23684210526315788</c:v>
                </c:pt>
                <c:pt idx="1">
                  <c:v>4.6511627906976744E-2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0.23478260869565218</c:v>
                </c:pt>
                <c:pt idx="12">
                  <c:v>0</c:v>
                </c:pt>
                <c:pt idx="13">
                  <c:v>0</c:v>
                </c:pt>
                <c:pt idx="14">
                  <c:v>5.7142857142857141E-2</c:v>
                </c:pt>
                <c:pt idx="15">
                  <c:v>4.3478260869565216E-2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5.8823529411764705E-2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1.7241379310344827E-2</c:v>
                </c:pt>
                <c:pt idx="25">
                  <c:v>0</c:v>
                </c:pt>
                <c:pt idx="26">
                  <c:v>2.7397260273972601E-2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'Q5'!$H$138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'Q5'!$B$139:$B$168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'Q5'!$H$139:$H$168</c:f>
              <c:numCache>
                <c:formatCode>0.0%</c:formatCode>
                <c:ptCount val="30"/>
                <c:pt idx="0">
                  <c:v>0.22600000000000001</c:v>
                </c:pt>
                <c:pt idx="1">
                  <c:v>7.0999999999999994E-2</c:v>
                </c:pt>
                <c:pt idx="4">
                  <c:v>0</c:v>
                </c:pt>
                <c:pt idx="5">
                  <c:v>1.4999999999999999E-2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0.17399999999999999</c:v>
                </c:pt>
                <c:pt idx="12">
                  <c:v>0</c:v>
                </c:pt>
                <c:pt idx="13">
                  <c:v>1.6E-2</c:v>
                </c:pt>
                <c:pt idx="14">
                  <c:v>2.1999999999999999E-2</c:v>
                </c:pt>
                <c:pt idx="15">
                  <c:v>1.7999999999999999E-2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0.25</c:v>
                </c:pt>
                <c:pt idx="21">
                  <c:v>0</c:v>
                </c:pt>
                <c:pt idx="24">
                  <c:v>1.6E-2</c:v>
                </c:pt>
                <c:pt idx="25">
                  <c:v>0</c:v>
                </c:pt>
                <c:pt idx="26">
                  <c:v>4.2000000000000003E-2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'Q5'!$I$138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'Q5'!$B$139:$B$168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'Q5'!$I$139:$I$168</c:f>
              <c:numCache>
                <c:formatCode>#,##0.0%</c:formatCode>
                <c:ptCount val="30"/>
                <c:pt idx="0">
                  <c:v>0.27777777777777779</c:v>
                </c:pt>
                <c:pt idx="1">
                  <c:v>8.3333333333333343E-2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0.21505376344086019</c:v>
                </c:pt>
                <c:pt idx="12">
                  <c:v>0</c:v>
                </c:pt>
                <c:pt idx="13">
                  <c:v>1.4705882352941178E-2</c:v>
                </c:pt>
                <c:pt idx="19">
                  <c:v>6.25E-2</c:v>
                </c:pt>
                <c:pt idx="20">
                  <c:v>3.0303030303030304E-2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2.9411764705882356E-2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6573952"/>
        <c:axId val="126575744"/>
      </c:barChart>
      <c:catAx>
        <c:axId val="1265739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575744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73952"/>
        <c:crosses val="autoZero"/>
        <c:crossBetween val="between"/>
        <c:majorUnit val="0.1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50154640301317"/>
          <c:y val="0.93103699681218011"/>
          <c:w val="0.15643840447411436"/>
          <c:h val="4.0229885057471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Private hospital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n=108 (2010), n=68 (2005)</a:t>
            </a:r>
          </a:p>
        </c:rich>
      </c:tx>
      <c:layout>
        <c:manualLayout>
          <c:xMode val="edge"/>
          <c:yMode val="edge"/>
          <c:x val="0.30249852025899981"/>
          <c:y val="3.106526888817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55574617086812E-2"/>
          <c:y val="0.14645023305401544"/>
          <c:w val="0.90888271873445858"/>
          <c:h val="0.55251678834014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'Q5'!$K$138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'Q5'!$B$139:$B$168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'Q5'!$K$139:$K$168</c:f>
              <c:numCache>
                <c:formatCode>0.0%</c:formatCode>
                <c:ptCount val="30"/>
                <c:pt idx="0">
                  <c:v>0</c:v>
                </c:pt>
                <c:pt idx="1">
                  <c:v>0.67441860465116277</c:v>
                </c:pt>
                <c:pt idx="2">
                  <c:v>0</c:v>
                </c:pt>
                <c:pt idx="3">
                  <c:v>7.407407407407407E-2</c:v>
                </c:pt>
                <c:pt idx="4">
                  <c:v>0</c:v>
                </c:pt>
                <c:pt idx="5">
                  <c:v>9.0909090909090912E-2</c:v>
                </c:pt>
                <c:pt idx="6">
                  <c:v>0</c:v>
                </c:pt>
                <c:pt idx="7">
                  <c:v>5.5555555555555552E-2</c:v>
                </c:pt>
                <c:pt idx="8">
                  <c:v>6.5217391304347824E-2</c:v>
                </c:pt>
                <c:pt idx="9">
                  <c:v>0.21276595744680851</c:v>
                </c:pt>
                <c:pt idx="10">
                  <c:v>6.25E-2</c:v>
                </c:pt>
                <c:pt idx="11">
                  <c:v>7.8260869565217397E-2</c:v>
                </c:pt>
                <c:pt idx="12">
                  <c:v>0</c:v>
                </c:pt>
                <c:pt idx="13">
                  <c:v>0</c:v>
                </c:pt>
                <c:pt idx="14">
                  <c:v>0.11428571428571428</c:v>
                </c:pt>
                <c:pt idx="15">
                  <c:v>7.8260869565217397E-2</c:v>
                </c:pt>
                <c:pt idx="16">
                  <c:v>7.1428571428571425E-2</c:v>
                </c:pt>
                <c:pt idx="17">
                  <c:v>0</c:v>
                </c:pt>
                <c:pt idx="18">
                  <c:v>0.4</c:v>
                </c:pt>
                <c:pt idx="19">
                  <c:v>0.2857142857142857</c:v>
                </c:pt>
                <c:pt idx="20">
                  <c:v>0</c:v>
                </c:pt>
                <c:pt idx="21">
                  <c:v>0.06</c:v>
                </c:pt>
                <c:pt idx="22">
                  <c:v>3.7037037037037035E-2</c:v>
                </c:pt>
                <c:pt idx="23">
                  <c:v>0</c:v>
                </c:pt>
                <c:pt idx="24">
                  <c:v>0.15517241379310345</c:v>
                </c:pt>
                <c:pt idx="25">
                  <c:v>0</c:v>
                </c:pt>
                <c:pt idx="26">
                  <c:v>0.15068493150684931</c:v>
                </c:pt>
                <c:pt idx="27">
                  <c:v>0</c:v>
                </c:pt>
                <c:pt idx="28">
                  <c:v>0.1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'Q5'!$L$138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'Q5'!$B$139:$B$168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'Q5'!$L$139:$L$168</c:f>
              <c:numCache>
                <c:formatCode>0.0%</c:formatCode>
                <c:ptCount val="30"/>
                <c:pt idx="0">
                  <c:v>0</c:v>
                </c:pt>
                <c:pt idx="1">
                  <c:v>0.35699999999999998</c:v>
                </c:pt>
                <c:pt idx="4">
                  <c:v>0</c:v>
                </c:pt>
                <c:pt idx="5">
                  <c:v>0.13400000000000001</c:v>
                </c:pt>
                <c:pt idx="6">
                  <c:v>0</c:v>
                </c:pt>
                <c:pt idx="7">
                  <c:v>6.7000000000000004E-2</c:v>
                </c:pt>
                <c:pt idx="8">
                  <c:v>2.9000000000000001E-2</c:v>
                </c:pt>
                <c:pt idx="9">
                  <c:v>0</c:v>
                </c:pt>
                <c:pt idx="11">
                  <c:v>0.11600000000000001</c:v>
                </c:pt>
                <c:pt idx="12">
                  <c:v>0</c:v>
                </c:pt>
                <c:pt idx="13">
                  <c:v>0</c:v>
                </c:pt>
                <c:pt idx="14">
                  <c:v>0.217</c:v>
                </c:pt>
                <c:pt idx="15">
                  <c:v>0</c:v>
                </c:pt>
                <c:pt idx="17">
                  <c:v>0</c:v>
                </c:pt>
                <c:pt idx="18">
                  <c:v>0.5</c:v>
                </c:pt>
                <c:pt idx="19">
                  <c:v>0.34599999999999997</c:v>
                </c:pt>
                <c:pt idx="20">
                  <c:v>0</c:v>
                </c:pt>
                <c:pt idx="21">
                  <c:v>0</c:v>
                </c:pt>
                <c:pt idx="24">
                  <c:v>4.9000000000000002E-2</c:v>
                </c:pt>
                <c:pt idx="25">
                  <c:v>0.04</c:v>
                </c:pt>
                <c:pt idx="26">
                  <c:v>0.14099999999999999</c:v>
                </c:pt>
                <c:pt idx="28">
                  <c:v>3.5999999999999997E-2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'Q5'!$M$138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'Q5'!$B$139:$B$168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'Q5'!$M$139:$M$168</c:f>
              <c:numCache>
                <c:formatCode>#,##0.0%</c:formatCode>
                <c:ptCount val="30"/>
                <c:pt idx="0">
                  <c:v>0</c:v>
                </c:pt>
                <c:pt idx="1">
                  <c:v>0.33333333333333337</c:v>
                </c:pt>
                <c:pt idx="6">
                  <c:v>0</c:v>
                </c:pt>
                <c:pt idx="8">
                  <c:v>5.1724137931034482E-2</c:v>
                </c:pt>
                <c:pt idx="9">
                  <c:v>1.3698630136986301E-2</c:v>
                </c:pt>
                <c:pt idx="11">
                  <c:v>3.2258064516129031E-2</c:v>
                </c:pt>
                <c:pt idx="12">
                  <c:v>0</c:v>
                </c:pt>
                <c:pt idx="13">
                  <c:v>0</c:v>
                </c:pt>
                <c:pt idx="19">
                  <c:v>0.3125</c:v>
                </c:pt>
                <c:pt idx="20">
                  <c:v>0</c:v>
                </c:pt>
                <c:pt idx="24">
                  <c:v>0</c:v>
                </c:pt>
                <c:pt idx="25">
                  <c:v>0.04</c:v>
                </c:pt>
                <c:pt idx="26">
                  <c:v>0.171875</c:v>
                </c:pt>
                <c:pt idx="27">
                  <c:v>3.8461538461538464E-2</c:v>
                </c:pt>
                <c:pt idx="28">
                  <c:v>5.8823529411764712E-2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6605952"/>
        <c:axId val="126747008"/>
      </c:barChart>
      <c:catAx>
        <c:axId val="1266059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4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47008"/>
        <c:scaling>
          <c:orientation val="minMax"/>
          <c:max val="0.7000000000000006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05952"/>
        <c:crosses val="autoZero"/>
        <c:crossBetween val="between"/>
        <c:majorUnit val="0.1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44208084467864"/>
          <c:y val="0.93177566985413374"/>
          <c:w val="0.15258252171781511"/>
          <c:h val="4.09356725146201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Other hospital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n=54 (2010), n=65 (2005)</a:t>
            </a:r>
          </a:p>
        </c:rich>
      </c:tx>
      <c:layout>
        <c:manualLayout>
          <c:xMode val="edge"/>
          <c:yMode val="edge"/>
          <c:x val="0.3094363649383689"/>
          <c:y val="3.0950703146542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55574617086812E-2"/>
          <c:y val="0.14591035830984594"/>
          <c:w val="0.90888271873445858"/>
          <c:h val="0.55269075117365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'Q5'!$O$138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'Q5'!$B$139:$B$168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'Q5'!$O$139:$O$168</c:f>
              <c:numCache>
                <c:formatCode>0.0%</c:formatCode>
                <c:ptCount val="30"/>
                <c:pt idx="0">
                  <c:v>2.6315789473684209E-2</c:v>
                </c:pt>
                <c:pt idx="1">
                  <c:v>2.3255813953488372E-2</c:v>
                </c:pt>
                <c:pt idx="2">
                  <c:v>0</c:v>
                </c:pt>
                <c:pt idx="3">
                  <c:v>0.1111111111111111</c:v>
                </c:pt>
                <c:pt idx="4">
                  <c:v>0</c:v>
                </c:pt>
                <c:pt idx="5">
                  <c:v>0.15909090909090909</c:v>
                </c:pt>
                <c:pt idx="6">
                  <c:v>0</c:v>
                </c:pt>
                <c:pt idx="7">
                  <c:v>0.33333333333333331</c:v>
                </c:pt>
                <c:pt idx="8">
                  <c:v>4.3478260869565216E-2</c:v>
                </c:pt>
                <c:pt idx="9">
                  <c:v>0.10638297872340426</c:v>
                </c:pt>
                <c:pt idx="10">
                  <c:v>0</c:v>
                </c:pt>
                <c:pt idx="11">
                  <c:v>1.7391304347826087E-2</c:v>
                </c:pt>
                <c:pt idx="12">
                  <c:v>3.2258064516129031E-2</c:v>
                </c:pt>
                <c:pt idx="13">
                  <c:v>6.3829787234042548E-2</c:v>
                </c:pt>
                <c:pt idx="14">
                  <c:v>5.7142857142857141E-2</c:v>
                </c:pt>
                <c:pt idx="15">
                  <c:v>8.6956521739130436E-3</c:v>
                </c:pt>
                <c:pt idx="16">
                  <c:v>7.1428571428571425E-2</c:v>
                </c:pt>
                <c:pt idx="17">
                  <c:v>0</c:v>
                </c:pt>
                <c:pt idx="18">
                  <c:v>0.2</c:v>
                </c:pt>
                <c:pt idx="19">
                  <c:v>0.14285714285714285</c:v>
                </c:pt>
                <c:pt idx="20">
                  <c:v>0</c:v>
                </c:pt>
                <c:pt idx="21">
                  <c:v>0.06</c:v>
                </c:pt>
                <c:pt idx="22">
                  <c:v>0</c:v>
                </c:pt>
                <c:pt idx="23">
                  <c:v>0</c:v>
                </c:pt>
                <c:pt idx="24">
                  <c:v>0.10344827586206896</c:v>
                </c:pt>
                <c:pt idx="25">
                  <c:v>0</c:v>
                </c:pt>
                <c:pt idx="26">
                  <c:v>0</c:v>
                </c:pt>
                <c:pt idx="27">
                  <c:v>5.5555555555555552E-2</c:v>
                </c:pt>
                <c:pt idx="28">
                  <c:v>0.05</c:v>
                </c:pt>
                <c:pt idx="29">
                  <c:v>2.8571428571428571E-2</c:v>
                </c:pt>
              </c:numCache>
            </c:numRef>
          </c:val>
        </c:ser>
        <c:ser>
          <c:idx val="1"/>
          <c:order val="1"/>
          <c:tx>
            <c:strRef>
              <c:f>'Q5'!$P$138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'Q5'!$B$139:$B$168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'Q5'!$P$139:$P$168</c:f>
              <c:numCache>
                <c:formatCode>0.0%</c:formatCode>
                <c:ptCount val="30"/>
                <c:pt idx="0">
                  <c:v>3.2000000000000001E-2</c:v>
                </c:pt>
                <c:pt idx="1">
                  <c:v>0</c:v>
                </c:pt>
                <c:pt idx="4">
                  <c:v>0</c:v>
                </c:pt>
                <c:pt idx="5">
                  <c:v>0.23899999999999999</c:v>
                </c:pt>
                <c:pt idx="6">
                  <c:v>0</c:v>
                </c:pt>
                <c:pt idx="7">
                  <c:v>0.4</c:v>
                </c:pt>
                <c:pt idx="8">
                  <c:v>5.7000000000000002E-2</c:v>
                </c:pt>
                <c:pt idx="9">
                  <c:v>0</c:v>
                </c:pt>
                <c:pt idx="11">
                  <c:v>2.1999999999999999E-2</c:v>
                </c:pt>
                <c:pt idx="12">
                  <c:v>0</c:v>
                </c:pt>
                <c:pt idx="13">
                  <c:v>3.2000000000000001E-2</c:v>
                </c:pt>
                <c:pt idx="14">
                  <c:v>2.1999999999999999E-2</c:v>
                </c:pt>
                <c:pt idx="15">
                  <c:v>1.7999999999999999E-2</c:v>
                </c:pt>
                <c:pt idx="17">
                  <c:v>4.4999999999999998E-2</c:v>
                </c:pt>
                <c:pt idx="18">
                  <c:v>0</c:v>
                </c:pt>
                <c:pt idx="19">
                  <c:v>7.6999999999999999E-2</c:v>
                </c:pt>
                <c:pt idx="20">
                  <c:v>0</c:v>
                </c:pt>
                <c:pt idx="21">
                  <c:v>4.7E-2</c:v>
                </c:pt>
                <c:pt idx="24">
                  <c:v>0.377</c:v>
                </c:pt>
                <c:pt idx="25">
                  <c:v>0</c:v>
                </c:pt>
                <c:pt idx="26">
                  <c:v>7.0000000000000007E-2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'Q5'!$Q$138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'Q5'!$B$139:$B$168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'Q5'!$Q$139:$Q$168</c:f>
              <c:numCache>
                <c:formatCode>#,##0.0%</c:formatCode>
                <c:ptCount val="30"/>
                <c:pt idx="0">
                  <c:v>5.5555555555555552E-2</c:v>
                </c:pt>
                <c:pt idx="1">
                  <c:v>2.7777777777777776E-2</c:v>
                </c:pt>
                <c:pt idx="6">
                  <c:v>0</c:v>
                </c:pt>
                <c:pt idx="8">
                  <c:v>6.8965517241379309E-2</c:v>
                </c:pt>
                <c:pt idx="9">
                  <c:v>1.3698630136986301E-2</c:v>
                </c:pt>
                <c:pt idx="11">
                  <c:v>7.5268817204301078E-2</c:v>
                </c:pt>
                <c:pt idx="12">
                  <c:v>0</c:v>
                </c:pt>
                <c:pt idx="13">
                  <c:v>0.27941176470588236</c:v>
                </c:pt>
                <c:pt idx="19">
                  <c:v>8.3333333333333343E-2</c:v>
                </c:pt>
                <c:pt idx="20">
                  <c:v>6.0606060606060608E-2</c:v>
                </c:pt>
                <c:pt idx="24">
                  <c:v>0</c:v>
                </c:pt>
                <c:pt idx="25">
                  <c:v>0.04</c:v>
                </c:pt>
                <c:pt idx="26">
                  <c:v>1.5625E-2</c:v>
                </c:pt>
                <c:pt idx="27">
                  <c:v>0</c:v>
                </c:pt>
                <c:pt idx="28">
                  <c:v>2.9411764705882356E-2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6769024"/>
        <c:axId val="126770560"/>
      </c:barChart>
      <c:catAx>
        <c:axId val="1267690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7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70560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9024"/>
        <c:crosses val="autoZero"/>
        <c:crossBetween val="between"/>
        <c:majorUnit val="0.1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38551542267237"/>
          <c:y val="0.92996338735868145"/>
          <c:w val="0.15606243169781747"/>
          <c:h val="4.08560311284051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Hospital ownership in 2010 (n= 1283)</a:t>
            </a:r>
          </a:p>
        </c:rich>
      </c:tx>
      <c:layout>
        <c:manualLayout>
          <c:xMode val="edge"/>
          <c:yMode val="edge"/>
          <c:x val="0.3224969268081998"/>
          <c:y val="3.2311542452542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092373728916551"/>
          <c:y val="0.20878252669674033"/>
          <c:w val="0.35553315993799556"/>
          <c:h val="0.56172441706504106"/>
        </c:manualLayout>
      </c:layout>
      <c:pieChart>
        <c:varyColors val="1"/>
        <c:ser>
          <c:idx val="0"/>
          <c:order val="0"/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20951002373575145"/>
                  <c:y val="-0.1752895365120178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796966940504282E-3"/>
                  <c:y val="-3.94220174008861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multiLvlStrRef>
              <c:f>'Q5'!$W$102:$Z$102</c:f>
            </c:multiLvlStrRef>
          </c:cat>
          <c:val>
            <c:numRef>
              <c:f>'Q5'!$W$104:$Z$104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326536035334321E-2"/>
          <c:y val="0.91521909140774649"/>
          <c:w val="0.97006834943277953"/>
          <c:h val="5.65218441249439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Hospital ownership in 2010 (n=1283)</a:t>
            </a:r>
          </a:p>
        </c:rich>
      </c:tx>
      <c:layout>
        <c:manualLayout>
          <c:xMode val="edge"/>
          <c:yMode val="edge"/>
          <c:x val="0.3249211988036384"/>
          <c:y val="3.2046032707450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555205047318772E-2"/>
          <c:y val="0.15776562887426893"/>
          <c:w val="0.90536277602523507"/>
          <c:h val="0.50780811793905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'Q5'!$C$6</c:f>
              <c:strCache>
                <c:ptCount val="1"/>
                <c:pt idx="0">
                  <c:v>Public (i.e. owned by the government) hospital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'Q5'!$B$8:$B$37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'Q5'!$F$8:$F$37</c:f>
              <c:numCache>
                <c:formatCode>#,##0.0%</c:formatCode>
                <c:ptCount val="30"/>
                <c:pt idx="0">
                  <c:v>2.5408348457350273E-2</c:v>
                </c:pt>
                <c:pt idx="1">
                  <c:v>9.9818511796733213E-3</c:v>
                </c:pt>
                <c:pt idx="2">
                  <c:v>5.4446460980036296E-3</c:v>
                </c:pt>
                <c:pt idx="3">
                  <c:v>3.9927404718693285E-2</c:v>
                </c:pt>
                <c:pt idx="4">
                  <c:v>3.3575317604355719E-2</c:v>
                </c:pt>
                <c:pt idx="5">
                  <c:v>2.9945553539019964E-2</c:v>
                </c:pt>
                <c:pt idx="6">
                  <c:v>6.3520871143375682E-3</c:v>
                </c:pt>
                <c:pt idx="7">
                  <c:v>9.9818511796733213E-3</c:v>
                </c:pt>
                <c:pt idx="8">
                  <c:v>3.720508166969147E-2</c:v>
                </c:pt>
                <c:pt idx="9">
                  <c:v>2.9038112522686024E-2</c:v>
                </c:pt>
                <c:pt idx="10">
                  <c:v>1.3611615245009074E-2</c:v>
                </c:pt>
                <c:pt idx="11">
                  <c:v>6.9872958257713252E-2</c:v>
                </c:pt>
                <c:pt idx="12">
                  <c:v>2.7223230490018149E-2</c:v>
                </c:pt>
                <c:pt idx="13">
                  <c:v>3.9927404718693285E-2</c:v>
                </c:pt>
                <c:pt idx="14">
                  <c:v>2.4500907441016333E-2</c:v>
                </c:pt>
                <c:pt idx="15">
                  <c:v>9.0744101633393831E-2</c:v>
                </c:pt>
                <c:pt idx="16">
                  <c:v>2.1778584392014518E-2</c:v>
                </c:pt>
                <c:pt idx="17">
                  <c:v>3.629764065335753E-3</c:v>
                </c:pt>
                <c:pt idx="18">
                  <c:v>1.8148820326678765E-3</c:v>
                </c:pt>
                <c:pt idx="19">
                  <c:v>7.2595281306715061E-3</c:v>
                </c:pt>
                <c:pt idx="20">
                  <c:v>1.4519056261343012E-2</c:v>
                </c:pt>
                <c:pt idx="21">
                  <c:v>3.9927404718693285E-2</c:v>
                </c:pt>
                <c:pt idx="22">
                  <c:v>2.3593466424682397E-2</c:v>
                </c:pt>
                <c:pt idx="23">
                  <c:v>2.8130671506352088E-2</c:v>
                </c:pt>
                <c:pt idx="24">
                  <c:v>3.8112522686025406E-2</c:v>
                </c:pt>
                <c:pt idx="25">
                  <c:v>2.0871143375680582E-2</c:v>
                </c:pt>
                <c:pt idx="26">
                  <c:v>5.4446460980036297E-2</c:v>
                </c:pt>
                <c:pt idx="27">
                  <c:v>1.5426497277676952E-2</c:v>
                </c:pt>
                <c:pt idx="28">
                  <c:v>1.5426497277676952E-2</c:v>
                </c:pt>
                <c:pt idx="29">
                  <c:v>3.0852994555353903E-2</c:v>
                </c:pt>
              </c:numCache>
            </c:numRef>
          </c:val>
        </c:ser>
        <c:ser>
          <c:idx val="1"/>
          <c:order val="1"/>
          <c:tx>
            <c:strRef>
              <c:f>'Q5'!$G$6</c:f>
              <c:strCache>
                <c:ptCount val="1"/>
                <c:pt idx="0">
                  <c:v>Church affiliated hospital</c:v>
                </c:pt>
              </c:strCache>
            </c:strRef>
          </c:tx>
          <c:invertIfNegative val="0"/>
          <c:cat>
            <c:strRef>
              <c:f>'Q5'!$B$8:$B$37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'Q5'!$J$8:$J$37</c:f>
              <c:numCache>
                <c:formatCode>#,##0.0%</c:formatCode>
                <c:ptCount val="30"/>
                <c:pt idx="0">
                  <c:v>8.1669691470054439E-3</c:v>
                </c:pt>
                <c:pt idx="1">
                  <c:v>1.8148820326678765E-3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2.4500907441016333E-2</c:v>
                </c:pt>
                <c:pt idx="12">
                  <c:v>0</c:v>
                </c:pt>
                <c:pt idx="13">
                  <c:v>0</c:v>
                </c:pt>
                <c:pt idx="14">
                  <c:v>1.8148820326678765E-3</c:v>
                </c:pt>
                <c:pt idx="15">
                  <c:v>4.5372050816696917E-3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9.0744101633393826E-4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9.0744101633393826E-4</c:v>
                </c:pt>
                <c:pt idx="25">
                  <c:v>0</c:v>
                </c:pt>
                <c:pt idx="26">
                  <c:v>1.8148820326678765E-3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'Q5'!$K$6</c:f>
              <c:strCache>
                <c:ptCount val="1"/>
                <c:pt idx="0">
                  <c:v>Private hospital</c:v>
                </c:pt>
              </c:strCache>
            </c:strRef>
          </c:tx>
          <c:invertIfNegative val="0"/>
          <c:cat>
            <c:strRef>
              <c:f>'Q5'!$B$8:$B$37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'Q5'!$N$8:$N$37</c:f>
              <c:numCache>
                <c:formatCode>#,##0.0%</c:formatCode>
                <c:ptCount val="30"/>
                <c:pt idx="0">
                  <c:v>0</c:v>
                </c:pt>
                <c:pt idx="1">
                  <c:v>2.6315789473684209E-2</c:v>
                </c:pt>
                <c:pt idx="2">
                  <c:v>0</c:v>
                </c:pt>
                <c:pt idx="3">
                  <c:v>3.629764065335753E-3</c:v>
                </c:pt>
                <c:pt idx="4">
                  <c:v>0</c:v>
                </c:pt>
                <c:pt idx="5">
                  <c:v>3.629764065335753E-3</c:v>
                </c:pt>
                <c:pt idx="6">
                  <c:v>0</c:v>
                </c:pt>
                <c:pt idx="7">
                  <c:v>9.0744101633393826E-4</c:v>
                </c:pt>
                <c:pt idx="8">
                  <c:v>2.7223230490018148E-3</c:v>
                </c:pt>
                <c:pt idx="9">
                  <c:v>9.0744101633393835E-3</c:v>
                </c:pt>
                <c:pt idx="10">
                  <c:v>9.0744101633393826E-4</c:v>
                </c:pt>
                <c:pt idx="11">
                  <c:v>8.1669691470054439E-3</c:v>
                </c:pt>
                <c:pt idx="12">
                  <c:v>0</c:v>
                </c:pt>
                <c:pt idx="13">
                  <c:v>0</c:v>
                </c:pt>
                <c:pt idx="14">
                  <c:v>3.629764065335753E-3</c:v>
                </c:pt>
                <c:pt idx="15">
                  <c:v>8.1669691470054439E-3</c:v>
                </c:pt>
                <c:pt idx="16">
                  <c:v>1.8148820326678765E-3</c:v>
                </c:pt>
                <c:pt idx="17">
                  <c:v>0</c:v>
                </c:pt>
                <c:pt idx="18">
                  <c:v>1.8148820326678765E-3</c:v>
                </c:pt>
                <c:pt idx="19">
                  <c:v>3.629764065335753E-3</c:v>
                </c:pt>
                <c:pt idx="20">
                  <c:v>0</c:v>
                </c:pt>
                <c:pt idx="21">
                  <c:v>2.7223230490018148E-3</c:v>
                </c:pt>
                <c:pt idx="22">
                  <c:v>9.0744101633393826E-4</c:v>
                </c:pt>
                <c:pt idx="23">
                  <c:v>0</c:v>
                </c:pt>
                <c:pt idx="24">
                  <c:v>8.1669691470054439E-3</c:v>
                </c:pt>
                <c:pt idx="25">
                  <c:v>0</c:v>
                </c:pt>
                <c:pt idx="26">
                  <c:v>9.9818511796733213E-3</c:v>
                </c:pt>
                <c:pt idx="27">
                  <c:v>0</c:v>
                </c:pt>
                <c:pt idx="28">
                  <c:v>1.8148820326678765E-3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strRef>
              <c:f>'Q5'!$O$6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'Q5'!$B$8:$B$37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'Q5'!$R$8:$R$37</c:f>
              <c:numCache>
                <c:formatCode>#,##0.0%</c:formatCode>
                <c:ptCount val="30"/>
                <c:pt idx="0">
                  <c:v>9.0744101633393826E-4</c:v>
                </c:pt>
                <c:pt idx="1">
                  <c:v>9.0744101633393826E-4</c:v>
                </c:pt>
                <c:pt idx="2">
                  <c:v>0</c:v>
                </c:pt>
                <c:pt idx="3">
                  <c:v>5.4446460980036296E-3</c:v>
                </c:pt>
                <c:pt idx="4">
                  <c:v>0</c:v>
                </c:pt>
                <c:pt idx="5">
                  <c:v>6.3520871143375682E-3</c:v>
                </c:pt>
                <c:pt idx="6">
                  <c:v>0</c:v>
                </c:pt>
                <c:pt idx="7">
                  <c:v>5.4446460980036296E-3</c:v>
                </c:pt>
                <c:pt idx="8">
                  <c:v>1.8148820326678765E-3</c:v>
                </c:pt>
                <c:pt idx="9">
                  <c:v>4.5372050816696917E-3</c:v>
                </c:pt>
                <c:pt idx="10">
                  <c:v>0</c:v>
                </c:pt>
                <c:pt idx="11">
                  <c:v>1.8148820326678765E-3</c:v>
                </c:pt>
                <c:pt idx="12">
                  <c:v>9.0744101633393826E-4</c:v>
                </c:pt>
                <c:pt idx="13">
                  <c:v>2.7223230490018148E-3</c:v>
                </c:pt>
                <c:pt idx="14">
                  <c:v>1.8148820326678765E-3</c:v>
                </c:pt>
                <c:pt idx="15">
                  <c:v>9.0744101633393826E-4</c:v>
                </c:pt>
                <c:pt idx="16">
                  <c:v>1.8148820326678765E-3</c:v>
                </c:pt>
                <c:pt idx="17">
                  <c:v>0</c:v>
                </c:pt>
                <c:pt idx="18">
                  <c:v>9.0744101633393826E-4</c:v>
                </c:pt>
                <c:pt idx="19">
                  <c:v>1.8148820326678765E-3</c:v>
                </c:pt>
                <c:pt idx="20">
                  <c:v>0</c:v>
                </c:pt>
                <c:pt idx="21">
                  <c:v>2.7223230490018148E-3</c:v>
                </c:pt>
                <c:pt idx="22">
                  <c:v>0</c:v>
                </c:pt>
                <c:pt idx="23">
                  <c:v>0</c:v>
                </c:pt>
                <c:pt idx="24">
                  <c:v>5.4446460980036296E-3</c:v>
                </c:pt>
                <c:pt idx="25">
                  <c:v>0</c:v>
                </c:pt>
                <c:pt idx="26">
                  <c:v>0</c:v>
                </c:pt>
                <c:pt idx="27">
                  <c:v>9.0744101633393826E-4</c:v>
                </c:pt>
                <c:pt idx="28">
                  <c:v>9.0744101633393826E-4</c:v>
                </c:pt>
                <c:pt idx="29">
                  <c:v>9.0744101633393826E-4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895232"/>
        <c:axId val="126896768"/>
      </c:barChart>
      <c:catAx>
        <c:axId val="1268952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9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9676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952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Public (i.e owned by the government) hospital-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n=891 (2010), n=647 (2005)</a:t>
            </a:r>
          </a:p>
        </c:rich>
      </c:tx>
      <c:layout>
        <c:manualLayout>
          <c:xMode val="edge"/>
          <c:yMode val="edge"/>
          <c:x val="0.18176189514772237"/>
          <c:y val="3.1650425880672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22670375521786E-2"/>
          <c:y val="0.14694827336882713"/>
          <c:w val="0.90820584144645344"/>
          <c:h val="0.54483898279826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'Q5'!$C$138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'Q5'!$B$139:$B$168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'Q5'!$C$139:$C$168</c:f>
              <c:numCache>
                <c:formatCode>0.0%</c:formatCode>
                <c:ptCount val="30"/>
                <c:pt idx="0">
                  <c:v>0.73684210526315785</c:v>
                </c:pt>
                <c:pt idx="1">
                  <c:v>0.2558139534883721</c:v>
                </c:pt>
                <c:pt idx="2">
                  <c:v>1</c:v>
                </c:pt>
                <c:pt idx="3">
                  <c:v>0.81481481481481477</c:v>
                </c:pt>
                <c:pt idx="4">
                  <c:v>1</c:v>
                </c:pt>
                <c:pt idx="5">
                  <c:v>0.75</c:v>
                </c:pt>
                <c:pt idx="6">
                  <c:v>1</c:v>
                </c:pt>
                <c:pt idx="7">
                  <c:v>0.61111111111111116</c:v>
                </c:pt>
                <c:pt idx="8">
                  <c:v>0.89130434782608692</c:v>
                </c:pt>
                <c:pt idx="9">
                  <c:v>0.68085106382978722</c:v>
                </c:pt>
                <c:pt idx="10">
                  <c:v>0.9375</c:v>
                </c:pt>
                <c:pt idx="11">
                  <c:v>0.66956521739130437</c:v>
                </c:pt>
                <c:pt idx="12">
                  <c:v>0.967741935483871</c:v>
                </c:pt>
                <c:pt idx="13">
                  <c:v>0.93617021276595747</c:v>
                </c:pt>
                <c:pt idx="14">
                  <c:v>0.77142857142857146</c:v>
                </c:pt>
                <c:pt idx="15">
                  <c:v>0.86956521739130432</c:v>
                </c:pt>
                <c:pt idx="16">
                  <c:v>0.8571428571428571</c:v>
                </c:pt>
                <c:pt idx="17">
                  <c:v>1</c:v>
                </c:pt>
                <c:pt idx="18">
                  <c:v>0.4</c:v>
                </c:pt>
                <c:pt idx="19">
                  <c:v>0.5714285714285714</c:v>
                </c:pt>
                <c:pt idx="20">
                  <c:v>0.94117647058823528</c:v>
                </c:pt>
                <c:pt idx="21">
                  <c:v>0.88</c:v>
                </c:pt>
                <c:pt idx="22">
                  <c:v>0.96296296296296291</c:v>
                </c:pt>
                <c:pt idx="23">
                  <c:v>1</c:v>
                </c:pt>
                <c:pt idx="24">
                  <c:v>0.72413793103448276</c:v>
                </c:pt>
                <c:pt idx="25">
                  <c:v>1</c:v>
                </c:pt>
                <c:pt idx="26">
                  <c:v>0.82191780821917804</c:v>
                </c:pt>
                <c:pt idx="27">
                  <c:v>0.94444444444444442</c:v>
                </c:pt>
                <c:pt idx="28">
                  <c:v>0.85</c:v>
                </c:pt>
                <c:pt idx="29">
                  <c:v>0.97142857142857142</c:v>
                </c:pt>
              </c:numCache>
            </c:numRef>
          </c:val>
        </c:ser>
        <c:ser>
          <c:idx val="1"/>
          <c:order val="1"/>
          <c:tx>
            <c:strRef>
              <c:f>'Q5'!$D$138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'Q5'!$B$139:$B$168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'Q5'!$D$139:$D$168</c:f>
              <c:numCache>
                <c:formatCode>0.0%</c:formatCode>
                <c:ptCount val="30"/>
                <c:pt idx="0">
                  <c:v>0.74199999999999999</c:v>
                </c:pt>
                <c:pt idx="1">
                  <c:v>0.57099999999999995</c:v>
                </c:pt>
                <c:pt idx="4">
                  <c:v>1</c:v>
                </c:pt>
                <c:pt idx="5">
                  <c:v>0.61199999999999999</c:v>
                </c:pt>
                <c:pt idx="6">
                  <c:v>1</c:v>
                </c:pt>
                <c:pt idx="7">
                  <c:v>0.53300000000000003</c:v>
                </c:pt>
                <c:pt idx="8">
                  <c:v>0.91400000000000003</c:v>
                </c:pt>
                <c:pt idx="9">
                  <c:v>1</c:v>
                </c:pt>
                <c:pt idx="11">
                  <c:v>0.68799999999999994</c:v>
                </c:pt>
                <c:pt idx="12">
                  <c:v>1</c:v>
                </c:pt>
                <c:pt idx="13">
                  <c:v>0.95199999999999996</c:v>
                </c:pt>
                <c:pt idx="14">
                  <c:v>0.73899999999999999</c:v>
                </c:pt>
                <c:pt idx="15">
                  <c:v>0.96399999999999997</c:v>
                </c:pt>
                <c:pt idx="17">
                  <c:v>0.95499999999999996</c:v>
                </c:pt>
                <c:pt idx="18">
                  <c:v>0.5</c:v>
                </c:pt>
                <c:pt idx="19">
                  <c:v>0.57699999999999996</c:v>
                </c:pt>
                <c:pt idx="20">
                  <c:v>0.75</c:v>
                </c:pt>
                <c:pt idx="21">
                  <c:v>0.95299999999999996</c:v>
                </c:pt>
                <c:pt idx="24">
                  <c:v>0.55700000000000005</c:v>
                </c:pt>
                <c:pt idx="25">
                  <c:v>0.96</c:v>
                </c:pt>
                <c:pt idx="26">
                  <c:v>0.746</c:v>
                </c:pt>
                <c:pt idx="28">
                  <c:v>0.96399999999999997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'Q5'!$D$138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'Q5'!$B$139:$B$168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'Q5'!$E$139:$E$168</c:f>
              <c:numCache>
                <c:formatCode>#,##0.0%</c:formatCode>
                <c:ptCount val="30"/>
                <c:pt idx="0">
                  <c:v>0.66666666666666674</c:v>
                </c:pt>
                <c:pt idx="1">
                  <c:v>0.58333333333333337</c:v>
                </c:pt>
                <c:pt idx="6">
                  <c:v>1</c:v>
                </c:pt>
                <c:pt idx="8">
                  <c:v>0.89655172413793105</c:v>
                </c:pt>
                <c:pt idx="9">
                  <c:v>0.97260273972602751</c:v>
                </c:pt>
                <c:pt idx="11">
                  <c:v>0.72043010752688175</c:v>
                </c:pt>
                <c:pt idx="12">
                  <c:v>1</c:v>
                </c:pt>
                <c:pt idx="13">
                  <c:v>0.70588235294117652</c:v>
                </c:pt>
                <c:pt idx="19">
                  <c:v>0.54166666666666663</c:v>
                </c:pt>
                <c:pt idx="20">
                  <c:v>0.90909090909090906</c:v>
                </c:pt>
                <c:pt idx="24">
                  <c:v>1</c:v>
                </c:pt>
                <c:pt idx="25">
                  <c:v>0.92</c:v>
                </c:pt>
                <c:pt idx="26">
                  <c:v>0.8125</c:v>
                </c:pt>
                <c:pt idx="27">
                  <c:v>0.96153846153846156</c:v>
                </c:pt>
                <c:pt idx="28">
                  <c:v>0.88235294117647056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6935040"/>
        <c:axId val="126936576"/>
      </c:barChart>
      <c:catAx>
        <c:axId val="1269350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3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9365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3504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94226945408096"/>
          <c:y val="0.93103699681218011"/>
          <c:w val="0.15624996176177319"/>
          <c:h val="4.0229885057471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Financial types of hospitals in 2005 (n=819)</a:t>
            </a:r>
          </a:p>
        </c:rich>
      </c:tx>
      <c:layout>
        <c:manualLayout>
          <c:xMode val="edge"/>
          <c:yMode val="edge"/>
          <c:x val="0.28457861315722693"/>
          <c:y val="3.3854079410286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31955484896663E-2"/>
          <c:y val="0.1640625"/>
          <c:w val="0.90461049284578765"/>
          <c:h val="0.48177083333333331"/>
        </c:manualLayout>
      </c:layout>
      <c:barChart>
        <c:barDir val="col"/>
        <c:grouping val="stacked"/>
        <c:varyColors val="0"/>
        <c:ser>
          <c:idx val="0"/>
          <c:order val="0"/>
          <c:tx>
            <c:v>Profit making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'Q6'!$B$43:$B$65</c:f>
            </c:multiLvlStrRef>
          </c:cat>
          <c:val>
            <c:numRef>
              <c:f>'Q6'!$F$43:$F$65</c:f>
            </c:numRef>
          </c:val>
        </c:ser>
        <c:ser>
          <c:idx val="1"/>
          <c:order val="1"/>
          <c:tx>
            <c:v>Non profit making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'Q6'!$B$43:$B$65</c:f>
            </c:multiLvlStrRef>
          </c:cat>
          <c:val>
            <c:numRef>
              <c:f>'Q6'!$J$43:$J$65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998784"/>
        <c:axId val="127000576"/>
      </c:barChart>
      <c:catAx>
        <c:axId val="12699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00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0005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987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348450842425"/>
          <c:y val="0.92139811665080484"/>
          <c:w val="0.15555560830200479"/>
          <c:h val="5.6768604343414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Profit making institution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n=306 (2010), n=105 (2005)</a:t>
            </a:r>
          </a:p>
        </c:rich>
      </c:tx>
      <c:layout>
        <c:manualLayout>
          <c:xMode val="edge"/>
          <c:yMode val="edge"/>
          <c:x val="0.26642052442720032"/>
          <c:y val="3.1890745577002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55574617086812E-2"/>
          <c:y val="0.14806378132118478"/>
          <c:w val="0.90888271873445858"/>
          <c:h val="0.54214123006833836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'Q6'!$D$74:$D$103</c:f>
              <c:numCache>
                <c:formatCode>0.0%</c:formatCode>
                <c:ptCount val="30"/>
                <c:pt idx="0">
                  <c:v>0</c:v>
                </c:pt>
                <c:pt idx="1">
                  <c:v>0.15909090909090909</c:v>
                </c:pt>
                <c:pt idx="2">
                  <c:v>0.16666666666666666</c:v>
                </c:pt>
                <c:pt idx="3">
                  <c:v>0.94339622641509435</c:v>
                </c:pt>
                <c:pt idx="4">
                  <c:v>2.6315789473684209E-2</c:v>
                </c:pt>
                <c:pt idx="5">
                  <c:v>0.37209302325581395</c:v>
                </c:pt>
                <c:pt idx="6">
                  <c:v>0</c:v>
                </c:pt>
                <c:pt idx="7">
                  <c:v>0.22222222222222221</c:v>
                </c:pt>
                <c:pt idx="8">
                  <c:v>6.5217391304347824E-2</c:v>
                </c:pt>
                <c:pt idx="9">
                  <c:v>0.15909090909090909</c:v>
                </c:pt>
                <c:pt idx="10">
                  <c:v>0.125</c:v>
                </c:pt>
                <c:pt idx="11">
                  <c:v>0.25663716814159293</c:v>
                </c:pt>
                <c:pt idx="12">
                  <c:v>3.2258064516129031E-2</c:v>
                </c:pt>
                <c:pt idx="13">
                  <c:v>2.0833333333333332E-2</c:v>
                </c:pt>
                <c:pt idx="14">
                  <c:v>0</c:v>
                </c:pt>
                <c:pt idx="15">
                  <c:v>0.94736842105263153</c:v>
                </c:pt>
                <c:pt idx="16">
                  <c:v>0.8571428571428571</c:v>
                </c:pt>
                <c:pt idx="17">
                  <c:v>0</c:v>
                </c:pt>
                <c:pt idx="18">
                  <c:v>0.4</c:v>
                </c:pt>
                <c:pt idx="19">
                  <c:v>0</c:v>
                </c:pt>
                <c:pt idx="20">
                  <c:v>0.11764705882352941</c:v>
                </c:pt>
                <c:pt idx="21">
                  <c:v>0.125</c:v>
                </c:pt>
                <c:pt idx="22">
                  <c:v>0</c:v>
                </c:pt>
                <c:pt idx="23">
                  <c:v>0.1</c:v>
                </c:pt>
                <c:pt idx="24">
                  <c:v>0.36842105263157893</c:v>
                </c:pt>
                <c:pt idx="25">
                  <c:v>0</c:v>
                </c:pt>
                <c:pt idx="26">
                  <c:v>0.17647058823529413</c:v>
                </c:pt>
                <c:pt idx="27">
                  <c:v>0.16666666666666666</c:v>
                </c:pt>
                <c:pt idx="28">
                  <c:v>0.15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'Q6'!$B$74:$B$103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'Q6'!$E$74:$E$103</c:f>
              <c:numCache>
                <c:formatCode>0.0%</c:formatCode>
                <c:ptCount val="30"/>
                <c:pt idx="0">
                  <c:v>9.7000000000000003E-2</c:v>
                </c:pt>
                <c:pt idx="1">
                  <c:v>0</c:v>
                </c:pt>
                <c:pt idx="4">
                  <c:v>0</c:v>
                </c:pt>
                <c:pt idx="5">
                  <c:v>0.25800000000000001</c:v>
                </c:pt>
                <c:pt idx="6">
                  <c:v>0</c:v>
                </c:pt>
                <c:pt idx="7">
                  <c:v>0.2</c:v>
                </c:pt>
                <c:pt idx="8">
                  <c:v>0.114</c:v>
                </c:pt>
                <c:pt idx="9">
                  <c:v>4.2000000000000003E-2</c:v>
                </c:pt>
                <c:pt idx="11">
                  <c:v>0.27900000000000003</c:v>
                </c:pt>
                <c:pt idx="12">
                  <c:v>7.0999999999999994E-2</c:v>
                </c:pt>
                <c:pt idx="13">
                  <c:v>0</c:v>
                </c:pt>
                <c:pt idx="14">
                  <c:v>0.109</c:v>
                </c:pt>
                <c:pt idx="15">
                  <c:v>0.32700000000000001</c:v>
                </c:pt>
                <c:pt idx="17">
                  <c:v>4.4999999999999998E-2</c:v>
                </c:pt>
                <c:pt idx="18">
                  <c:v>0</c:v>
                </c:pt>
                <c:pt idx="19">
                  <c:v>7.3999999999999996E-2</c:v>
                </c:pt>
                <c:pt idx="20">
                  <c:v>0</c:v>
                </c:pt>
                <c:pt idx="21">
                  <c:v>0</c:v>
                </c:pt>
                <c:pt idx="24">
                  <c:v>8.2000000000000003E-2</c:v>
                </c:pt>
                <c:pt idx="25">
                  <c:v>0.04</c:v>
                </c:pt>
                <c:pt idx="26">
                  <c:v>4.2999999999999997E-2</c:v>
                </c:pt>
                <c:pt idx="28">
                  <c:v>3.5999999999999997E-2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'Q6'!$B$74:$B$103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'Q6'!$F$74:$F$103</c:f>
              <c:numCache>
                <c:formatCode>#,##0.0%</c:formatCode>
                <c:ptCount val="30"/>
                <c:pt idx="0">
                  <c:v>5.5555555555555552E-2</c:v>
                </c:pt>
                <c:pt idx="1">
                  <c:v>0.17142857142857143</c:v>
                </c:pt>
                <c:pt idx="6">
                  <c:v>0</c:v>
                </c:pt>
                <c:pt idx="8">
                  <c:v>3.5714285714285719E-2</c:v>
                </c:pt>
                <c:pt idx="9">
                  <c:v>0</c:v>
                </c:pt>
                <c:pt idx="11">
                  <c:v>0.10869565217391304</c:v>
                </c:pt>
                <c:pt idx="12">
                  <c:v>0</c:v>
                </c:pt>
                <c:pt idx="13">
                  <c:v>4.4117647058823532E-2</c:v>
                </c:pt>
                <c:pt idx="19">
                  <c:v>0</c:v>
                </c:pt>
                <c:pt idx="20">
                  <c:v>9.0999999999999998E-2</c:v>
                </c:pt>
                <c:pt idx="24">
                  <c:v>1.6393442622950821E-2</c:v>
                </c:pt>
                <c:pt idx="25">
                  <c:v>0</c:v>
                </c:pt>
                <c:pt idx="26">
                  <c:v>0.11475409836065573</c:v>
                </c:pt>
                <c:pt idx="27">
                  <c:v>7.6923076923076927E-2</c:v>
                </c:pt>
                <c:pt idx="28">
                  <c:v>5.8823529411764712E-2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7617664"/>
        <c:axId val="127627648"/>
      </c:barChart>
      <c:catAx>
        <c:axId val="1276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2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276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1766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9763208946715"/>
          <c:y val="0.93286403414037178"/>
          <c:w val="0.14855088313236225"/>
          <c:h val="3.7102617472067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Non profit making institution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n=778 (2010), n=819 (2205)</a:t>
            </a:r>
          </a:p>
        </c:rich>
      </c:tx>
      <c:layout>
        <c:manualLayout>
          <c:xMode val="edge"/>
          <c:yMode val="edge"/>
          <c:x val="0.24535344634267309"/>
          <c:y val="3.11802821522309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90788559230787E-2"/>
          <c:y val="0.14699331848552383"/>
          <c:w val="0.90752891061652163"/>
          <c:h val="0.55011135857461024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'Q6'!$I$74:$I$103</c:f>
              <c:numCache>
                <c:formatCode>0.0%</c:formatCode>
                <c:ptCount val="30"/>
                <c:pt idx="0">
                  <c:v>1</c:v>
                </c:pt>
                <c:pt idx="1">
                  <c:v>0.84090909090909094</c:v>
                </c:pt>
                <c:pt idx="2">
                  <c:v>0.83333333333333337</c:v>
                </c:pt>
                <c:pt idx="3">
                  <c:v>5.6603773584905662E-2</c:v>
                </c:pt>
                <c:pt idx="4">
                  <c:v>0.97368421052631582</c:v>
                </c:pt>
                <c:pt idx="5">
                  <c:v>0.62790697674418605</c:v>
                </c:pt>
                <c:pt idx="6">
                  <c:v>1</c:v>
                </c:pt>
                <c:pt idx="7">
                  <c:v>0.77777777777777779</c:v>
                </c:pt>
                <c:pt idx="8">
                  <c:v>0.93478260869565222</c:v>
                </c:pt>
                <c:pt idx="9">
                  <c:v>0.84090909090909094</c:v>
                </c:pt>
                <c:pt idx="10">
                  <c:v>0.875</c:v>
                </c:pt>
                <c:pt idx="11">
                  <c:v>0.74336283185840712</c:v>
                </c:pt>
                <c:pt idx="12">
                  <c:v>0.967741935483871</c:v>
                </c:pt>
                <c:pt idx="13">
                  <c:v>0.97916666666666663</c:v>
                </c:pt>
                <c:pt idx="14">
                  <c:v>1</c:v>
                </c:pt>
                <c:pt idx="15">
                  <c:v>5.2631578947368418E-2</c:v>
                </c:pt>
                <c:pt idx="16">
                  <c:v>0.14285714285714285</c:v>
                </c:pt>
                <c:pt idx="17">
                  <c:v>1</c:v>
                </c:pt>
                <c:pt idx="18">
                  <c:v>0.6</c:v>
                </c:pt>
                <c:pt idx="19">
                  <c:v>1</c:v>
                </c:pt>
                <c:pt idx="20">
                  <c:v>0.88235294117647056</c:v>
                </c:pt>
                <c:pt idx="21">
                  <c:v>0.875</c:v>
                </c:pt>
                <c:pt idx="22">
                  <c:v>1</c:v>
                </c:pt>
                <c:pt idx="23">
                  <c:v>0.9</c:v>
                </c:pt>
                <c:pt idx="24">
                  <c:v>0.63157894736842102</c:v>
                </c:pt>
                <c:pt idx="25">
                  <c:v>1</c:v>
                </c:pt>
                <c:pt idx="26">
                  <c:v>0.82352941176470584</c:v>
                </c:pt>
                <c:pt idx="27">
                  <c:v>0.83333333333333337</c:v>
                </c:pt>
                <c:pt idx="28">
                  <c:v>0.85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'Q6'!$B$74:$B$103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'Q6'!$J$74:$J$103</c:f>
              <c:numCache>
                <c:formatCode>0.0%</c:formatCode>
                <c:ptCount val="30"/>
                <c:pt idx="0">
                  <c:v>0.90300000000000002</c:v>
                </c:pt>
                <c:pt idx="1">
                  <c:v>1</c:v>
                </c:pt>
                <c:pt idx="4">
                  <c:v>1</c:v>
                </c:pt>
                <c:pt idx="5">
                  <c:v>0.74199999999999999</c:v>
                </c:pt>
                <c:pt idx="6">
                  <c:v>1</c:v>
                </c:pt>
                <c:pt idx="7">
                  <c:v>0.8</c:v>
                </c:pt>
                <c:pt idx="8">
                  <c:v>0.88600000000000001</c:v>
                </c:pt>
                <c:pt idx="9">
                  <c:v>0.95799999999999996</c:v>
                </c:pt>
                <c:pt idx="11">
                  <c:v>0.72099999999999997</c:v>
                </c:pt>
                <c:pt idx="12">
                  <c:v>0.92900000000000005</c:v>
                </c:pt>
                <c:pt idx="13">
                  <c:v>1</c:v>
                </c:pt>
                <c:pt idx="14">
                  <c:v>0.89100000000000001</c:v>
                </c:pt>
                <c:pt idx="15">
                  <c:v>0.67300000000000004</c:v>
                </c:pt>
                <c:pt idx="17">
                  <c:v>0.95499999999999996</c:v>
                </c:pt>
                <c:pt idx="18">
                  <c:v>1</c:v>
                </c:pt>
                <c:pt idx="19">
                  <c:v>0.92600000000000005</c:v>
                </c:pt>
                <c:pt idx="20">
                  <c:v>1</c:v>
                </c:pt>
                <c:pt idx="21">
                  <c:v>1</c:v>
                </c:pt>
                <c:pt idx="24">
                  <c:v>0.91800000000000004</c:v>
                </c:pt>
                <c:pt idx="25">
                  <c:v>0.96</c:v>
                </c:pt>
                <c:pt idx="26">
                  <c:v>0.95699999999999996</c:v>
                </c:pt>
                <c:pt idx="28">
                  <c:v>0.96399999999999997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'Q6'!$B$74:$B$103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'Q6'!$K$74:$K$103</c:f>
              <c:numCache>
                <c:formatCode>#,##0.0%</c:formatCode>
                <c:ptCount val="30"/>
                <c:pt idx="0">
                  <c:v>0.94444444444444442</c:v>
                </c:pt>
                <c:pt idx="1">
                  <c:v>0.82857142857142851</c:v>
                </c:pt>
                <c:pt idx="6">
                  <c:v>1</c:v>
                </c:pt>
                <c:pt idx="8">
                  <c:v>0.9642857142857143</c:v>
                </c:pt>
                <c:pt idx="9">
                  <c:v>1</c:v>
                </c:pt>
                <c:pt idx="11">
                  <c:v>0.89130434782608692</c:v>
                </c:pt>
                <c:pt idx="12">
                  <c:v>1</c:v>
                </c:pt>
                <c:pt idx="13">
                  <c:v>0.95588235294117652</c:v>
                </c:pt>
                <c:pt idx="19">
                  <c:v>1</c:v>
                </c:pt>
                <c:pt idx="20">
                  <c:v>0.90900000000000003</c:v>
                </c:pt>
                <c:pt idx="24">
                  <c:v>0.98360655737704916</c:v>
                </c:pt>
                <c:pt idx="25">
                  <c:v>1</c:v>
                </c:pt>
                <c:pt idx="26">
                  <c:v>0.88524590163934425</c:v>
                </c:pt>
                <c:pt idx="27">
                  <c:v>0.92307692307692313</c:v>
                </c:pt>
                <c:pt idx="28">
                  <c:v>0.94117647058823528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7653760"/>
        <c:axId val="127655296"/>
      </c:barChart>
      <c:catAx>
        <c:axId val="12765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5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552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5376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29817978528881"/>
          <c:y val="0.93164190657808621"/>
          <c:w val="0.14801475627820904"/>
          <c:h val="4.10156249999999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Financial types of hospitals in 2010 (n=1084)</a:t>
            </a:r>
          </a:p>
        </c:rich>
      </c:tx>
      <c:layout>
        <c:manualLayout>
          <c:xMode val="edge"/>
          <c:yMode val="edge"/>
          <c:x val="0.28457859434237448"/>
          <c:y val="3.385412728758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131955484896663E-2"/>
          <c:y val="0.1640625"/>
          <c:w val="0.90461049284578765"/>
          <c:h val="0.48177083333333331"/>
        </c:manualLayout>
      </c:layout>
      <c:barChart>
        <c:barDir val="col"/>
        <c:grouping val="stacked"/>
        <c:varyColors val="0"/>
        <c:ser>
          <c:idx val="0"/>
          <c:order val="0"/>
          <c:tx>
            <c:v>Profit Making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'Q6'!$F$7:$F$36</c:f>
              <c:numCache>
                <c:formatCode>#,##0.0%</c:formatCode>
                <c:ptCount val="30"/>
                <c:pt idx="0">
                  <c:v>0</c:v>
                </c:pt>
                <c:pt idx="1">
                  <c:v>6.4575645756457566E-3</c:v>
                </c:pt>
                <c:pt idx="2">
                  <c:v>9.225092250922509E-4</c:v>
                </c:pt>
                <c:pt idx="3">
                  <c:v>4.6125461254612546E-2</c:v>
                </c:pt>
                <c:pt idx="4">
                  <c:v>9.225092250922509E-4</c:v>
                </c:pt>
                <c:pt idx="5">
                  <c:v>1.4760147601476014E-2</c:v>
                </c:pt>
                <c:pt idx="6">
                  <c:v>0</c:v>
                </c:pt>
                <c:pt idx="7">
                  <c:v>3.6900369003690036E-3</c:v>
                </c:pt>
                <c:pt idx="8">
                  <c:v>2.7675276752767526E-3</c:v>
                </c:pt>
                <c:pt idx="9">
                  <c:v>6.4575645756457566E-3</c:v>
                </c:pt>
                <c:pt idx="10">
                  <c:v>1.8450184501845018E-3</c:v>
                </c:pt>
                <c:pt idx="11">
                  <c:v>2.6752767527675275E-2</c:v>
                </c:pt>
                <c:pt idx="12">
                  <c:v>9.225092250922509E-4</c:v>
                </c:pt>
                <c:pt idx="13">
                  <c:v>9.225092250922509E-4</c:v>
                </c:pt>
                <c:pt idx="14">
                  <c:v>0</c:v>
                </c:pt>
                <c:pt idx="15">
                  <c:v>9.9630996309963096E-2</c:v>
                </c:pt>
                <c:pt idx="16">
                  <c:v>2.2140221402214021E-2</c:v>
                </c:pt>
                <c:pt idx="17">
                  <c:v>0</c:v>
                </c:pt>
                <c:pt idx="18">
                  <c:v>1.8450184501845018E-3</c:v>
                </c:pt>
                <c:pt idx="19">
                  <c:v>0</c:v>
                </c:pt>
                <c:pt idx="20">
                  <c:v>1.8450184501845018E-3</c:v>
                </c:pt>
                <c:pt idx="21">
                  <c:v>5.5350553505535052E-3</c:v>
                </c:pt>
                <c:pt idx="22">
                  <c:v>0</c:v>
                </c:pt>
                <c:pt idx="23">
                  <c:v>2.7675276752767526E-3</c:v>
                </c:pt>
                <c:pt idx="24">
                  <c:v>1.9372693726937271E-2</c:v>
                </c:pt>
                <c:pt idx="25">
                  <c:v>0</c:v>
                </c:pt>
                <c:pt idx="26">
                  <c:v>1.107011070110701E-2</c:v>
                </c:pt>
                <c:pt idx="27">
                  <c:v>2.7675276752767526E-3</c:v>
                </c:pt>
                <c:pt idx="28">
                  <c:v>2.7675276752767526E-3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Non-profit making</c:v>
          </c:tx>
          <c:invertIfNegative val="0"/>
          <c:cat>
            <c:strRef>
              <c:f>'Q6'!$B$7:$B$36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'Q6'!$J$7:$J$36</c:f>
              <c:numCache>
                <c:formatCode>#,##0.0%</c:formatCode>
                <c:ptCount val="30"/>
                <c:pt idx="0">
                  <c:v>3.4132841328413287E-2</c:v>
                </c:pt>
                <c:pt idx="1">
                  <c:v>3.4132841328413287E-2</c:v>
                </c:pt>
                <c:pt idx="2">
                  <c:v>4.6125461254612546E-3</c:v>
                </c:pt>
                <c:pt idx="3">
                  <c:v>2.7675276752767526E-3</c:v>
                </c:pt>
                <c:pt idx="4">
                  <c:v>3.4132841328413287E-2</c:v>
                </c:pt>
                <c:pt idx="5">
                  <c:v>2.4907749077490774E-2</c:v>
                </c:pt>
                <c:pt idx="6">
                  <c:v>6.4575645756457566E-3</c:v>
                </c:pt>
                <c:pt idx="7">
                  <c:v>1.2915129151291513E-2</c:v>
                </c:pt>
                <c:pt idx="8">
                  <c:v>3.9667896678966787E-2</c:v>
                </c:pt>
                <c:pt idx="9">
                  <c:v>3.4132841328413287E-2</c:v>
                </c:pt>
                <c:pt idx="10">
                  <c:v>1.2915129151291513E-2</c:v>
                </c:pt>
                <c:pt idx="11">
                  <c:v>7.7490774907749083E-2</c:v>
                </c:pt>
                <c:pt idx="12">
                  <c:v>2.7675276752767528E-2</c:v>
                </c:pt>
                <c:pt idx="13">
                  <c:v>4.3357933579335796E-2</c:v>
                </c:pt>
                <c:pt idx="14">
                  <c:v>3.136531365313653E-2</c:v>
                </c:pt>
                <c:pt idx="15">
                  <c:v>5.5350553505535052E-3</c:v>
                </c:pt>
                <c:pt idx="16">
                  <c:v>3.6900369003690036E-3</c:v>
                </c:pt>
                <c:pt idx="17">
                  <c:v>3.6900369003690036E-3</c:v>
                </c:pt>
                <c:pt idx="18">
                  <c:v>2.7675276752767526E-3</c:v>
                </c:pt>
                <c:pt idx="19">
                  <c:v>1.2915129151291513E-2</c:v>
                </c:pt>
                <c:pt idx="20">
                  <c:v>1.3837638376383764E-2</c:v>
                </c:pt>
                <c:pt idx="21">
                  <c:v>3.8745387453874541E-2</c:v>
                </c:pt>
                <c:pt idx="22">
                  <c:v>2.3062730627306273E-2</c:v>
                </c:pt>
                <c:pt idx="23">
                  <c:v>2.4907749077490774E-2</c:v>
                </c:pt>
                <c:pt idx="24">
                  <c:v>3.3210332103321034E-2</c:v>
                </c:pt>
                <c:pt idx="25">
                  <c:v>2.1217712177121772E-2</c:v>
                </c:pt>
                <c:pt idx="26">
                  <c:v>5.1660516605166053E-2</c:v>
                </c:pt>
                <c:pt idx="27">
                  <c:v>1.3837638376383764E-2</c:v>
                </c:pt>
                <c:pt idx="28">
                  <c:v>1.5682656826568265E-2</c:v>
                </c:pt>
                <c:pt idx="29">
                  <c:v>3.2287822878228782E-2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320704"/>
        <c:axId val="133322240"/>
      </c:barChart>
      <c:catAx>
        <c:axId val="1333207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2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32224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2070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500018226888383"/>
          <c:y val="0.92122563897619891"/>
          <c:w val="0.31666684893555025"/>
          <c:h val="4.59519206189761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Personnel: FTE doctors (average)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n=773 (2010), n=675 (2005), n=748 (2000)</a:t>
            </a:r>
          </a:p>
        </c:rich>
      </c:tx>
      <c:layout>
        <c:manualLayout>
          <c:xMode val="edge"/>
          <c:yMode val="edge"/>
          <c:x val="0.26021308466919724"/>
          <c:y val="3.11526621132012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49190535491897E-2"/>
          <c:y val="0.14686251522483867"/>
          <c:w val="0.92901618929016039"/>
          <c:h val="0.54962183728083791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'Q7'!$B$40:$B$69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'Q7'!$D$40:$D$69</c:f>
              <c:numCache>
                <c:formatCode>0.00</c:formatCode>
                <c:ptCount val="30"/>
                <c:pt idx="0">
                  <c:v>325.14482758620687</c:v>
                </c:pt>
                <c:pt idx="1">
                  <c:v>145.14814814814815</c:v>
                </c:pt>
                <c:pt idx="2">
                  <c:v>168.5</c:v>
                </c:pt>
                <c:pt idx="3">
                  <c:v>98.056603773584897</c:v>
                </c:pt>
                <c:pt idx="4">
                  <c:v>212.1764705882353</c:v>
                </c:pt>
                <c:pt idx="5">
                  <c:v>248.41666666666666</c:v>
                </c:pt>
                <c:pt idx="6">
                  <c:v>1189</c:v>
                </c:pt>
                <c:pt idx="7">
                  <c:v>125.75</c:v>
                </c:pt>
                <c:pt idx="8">
                  <c:v>115.66206896551724</c:v>
                </c:pt>
                <c:pt idx="9">
                  <c:v>92.616129032258058</c:v>
                </c:pt>
                <c:pt idx="10">
                  <c:v>78.75</c:v>
                </c:pt>
                <c:pt idx="11">
                  <c:v>363.48714285714289</c:v>
                </c:pt>
                <c:pt idx="12">
                  <c:v>234.18181818181819</c:v>
                </c:pt>
                <c:pt idx="13">
                  <c:v>216.62391304347824</c:v>
                </c:pt>
                <c:pt idx="14">
                  <c:v>147.30370370370369</c:v>
                </c:pt>
                <c:pt idx="15">
                  <c:v>291.47894736842102</c:v>
                </c:pt>
                <c:pt idx="16">
                  <c:v>113.6</c:v>
                </c:pt>
                <c:pt idx="17">
                  <c:v>382.83333333333337</c:v>
                </c:pt>
                <c:pt idx="18">
                  <c:v>149.5</c:v>
                </c:pt>
                <c:pt idx="19">
                  <c:v>0</c:v>
                </c:pt>
                <c:pt idx="20">
                  <c:v>0</c:v>
                </c:pt>
                <c:pt idx="21">
                  <c:v>108.66500000000001</c:v>
                </c:pt>
                <c:pt idx="22">
                  <c:v>374.5</c:v>
                </c:pt>
                <c:pt idx="23">
                  <c:v>177.59</c:v>
                </c:pt>
                <c:pt idx="24">
                  <c:v>132.62727272727273</c:v>
                </c:pt>
                <c:pt idx="25">
                  <c:v>126.66363636363637</c:v>
                </c:pt>
                <c:pt idx="26">
                  <c:v>210.24042553191489</c:v>
                </c:pt>
                <c:pt idx="27">
                  <c:v>656.49166666666667</c:v>
                </c:pt>
                <c:pt idx="28">
                  <c:v>402.24285714285713</c:v>
                </c:pt>
                <c:pt idx="29">
                  <c:v>743.5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dLbls>
            <c:delete val="1"/>
          </c:dLbls>
          <c:cat>
            <c:strRef>
              <c:f>'Q7'!$B$40:$B$69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'Q7'!$F$40:$F$69</c:f>
              <c:numCache>
                <c:formatCode>General</c:formatCode>
                <c:ptCount val="30"/>
                <c:pt idx="0">
                  <c:v>303.2</c:v>
                </c:pt>
                <c:pt idx="1">
                  <c:v>101.1</c:v>
                </c:pt>
                <c:pt idx="4">
                  <c:v>155.30000000000001</c:v>
                </c:pt>
                <c:pt idx="5">
                  <c:v>235.3</c:v>
                </c:pt>
                <c:pt idx="6">
                  <c:v>716</c:v>
                </c:pt>
                <c:pt idx="7">
                  <c:v>127.9</c:v>
                </c:pt>
                <c:pt idx="8">
                  <c:v>174.9</c:v>
                </c:pt>
                <c:pt idx="9">
                  <c:v>103.9</c:v>
                </c:pt>
                <c:pt idx="12">
                  <c:v>148.6</c:v>
                </c:pt>
                <c:pt idx="13">
                  <c:v>130.1</c:v>
                </c:pt>
                <c:pt idx="14">
                  <c:v>124.3</c:v>
                </c:pt>
                <c:pt idx="15">
                  <c:v>223.6</c:v>
                </c:pt>
                <c:pt idx="17">
                  <c:v>207.8</c:v>
                </c:pt>
                <c:pt idx="18">
                  <c:v>35.299999999999997</c:v>
                </c:pt>
                <c:pt idx="20">
                  <c:v>275.3</c:v>
                </c:pt>
                <c:pt idx="21">
                  <c:v>154.5</c:v>
                </c:pt>
                <c:pt idx="24">
                  <c:v>108.3</c:v>
                </c:pt>
                <c:pt idx="25">
                  <c:v>95.7</c:v>
                </c:pt>
                <c:pt idx="26">
                  <c:v>219.9</c:v>
                </c:pt>
                <c:pt idx="28">
                  <c:v>233</c:v>
                </c:pt>
                <c:pt idx="29">
                  <c:v>523.6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dLbls>
            <c:delete val="1"/>
          </c:dLbls>
          <c:cat>
            <c:strRef>
              <c:f>'Q7'!$B$40:$B$69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'Q7'!$I$40:$I$69</c:f>
              <c:numCache>
                <c:formatCode>0.0</c:formatCode>
                <c:ptCount val="30"/>
                <c:pt idx="0">
                  <c:v>182.05555555555554</c:v>
                </c:pt>
                <c:pt idx="1">
                  <c:v>90.527777777777771</c:v>
                </c:pt>
                <c:pt idx="6">
                  <c:v>733.7</c:v>
                </c:pt>
                <c:pt idx="8">
                  <c:v>50.967741935483879</c:v>
                </c:pt>
                <c:pt idx="9">
                  <c:v>97.12</c:v>
                </c:pt>
                <c:pt idx="12">
                  <c:v>112</c:v>
                </c:pt>
                <c:pt idx="13">
                  <c:v>141.58823529411765</c:v>
                </c:pt>
                <c:pt idx="20">
                  <c:v>117.3235294117647</c:v>
                </c:pt>
                <c:pt idx="24">
                  <c:v>642.55555555555566</c:v>
                </c:pt>
                <c:pt idx="25">
                  <c:v>86.4</c:v>
                </c:pt>
                <c:pt idx="26">
                  <c:v>118.53125</c:v>
                </c:pt>
                <c:pt idx="27">
                  <c:v>187.42307692307688</c:v>
                </c:pt>
                <c:pt idx="28">
                  <c:v>137.91428571428571</c:v>
                </c:pt>
                <c:pt idx="29">
                  <c:v>157.53749999999999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4908672"/>
        <c:axId val="144910208"/>
      </c:barChart>
      <c:catAx>
        <c:axId val="1449086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1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102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0867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235059760956255"/>
          <c:y val="0.93060522513936494"/>
          <c:w val="0.12948207171314718"/>
          <c:h val="3.73665917840964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Personnel: FTE nurses and doctors (average)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0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n756-773</a:t>
            </a: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 (2010), n=661-675 (2005), n=748 (2000</a:t>
            </a:r>
          </a:p>
        </c:rich>
      </c:tx>
      <c:layout>
        <c:manualLayout>
          <c:xMode val="edge"/>
          <c:yMode val="edge"/>
          <c:x val="0.13277865821447438"/>
          <c:y val="3.4140549881759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16078651468005E-2"/>
          <c:y val="0.24208661494886061"/>
          <c:w val="0.88783263339203811"/>
          <c:h val="0.54935039546087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'Q7'!$E$77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'Q7'!$D$78:$D$79</c:f>
              <c:strCache>
                <c:ptCount val="2"/>
                <c:pt idx="0">
                  <c:v>FTE nurses</c:v>
                </c:pt>
                <c:pt idx="1">
                  <c:v>FTE doctors</c:v>
                </c:pt>
              </c:strCache>
            </c:strRef>
          </c:cat>
          <c:val>
            <c:numRef>
              <c:f>'Q7'!$E$78:$E$79</c:f>
              <c:numCache>
                <c:formatCode>0.00</c:formatCode>
                <c:ptCount val="2"/>
                <c:pt idx="0">
                  <c:v>689.74945602487537</c:v>
                </c:pt>
                <c:pt idx="1">
                  <c:v>254.35835438936206</c:v>
                </c:pt>
              </c:numCache>
            </c:numRef>
          </c:val>
        </c:ser>
        <c:ser>
          <c:idx val="1"/>
          <c:order val="1"/>
          <c:tx>
            <c:strRef>
              <c:f>'Q7'!$F$77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'Q7'!$D$78:$D$79</c:f>
              <c:strCache>
                <c:ptCount val="2"/>
                <c:pt idx="0">
                  <c:v>FTE nurses</c:v>
                </c:pt>
                <c:pt idx="1">
                  <c:v>FTE doctors</c:v>
                </c:pt>
              </c:strCache>
            </c:strRef>
          </c:cat>
          <c:val>
            <c:numRef>
              <c:f>'Q7'!$F$78:$F$79</c:f>
              <c:numCache>
                <c:formatCode>General</c:formatCode>
                <c:ptCount val="2"/>
                <c:pt idx="0">
                  <c:v>548.9</c:v>
                </c:pt>
                <c:pt idx="1">
                  <c:v>193.3</c:v>
                </c:pt>
              </c:numCache>
            </c:numRef>
          </c:val>
        </c:ser>
        <c:ser>
          <c:idx val="2"/>
          <c:order val="2"/>
          <c:tx>
            <c:strRef>
              <c:f>'Q7'!$G$77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dLbls>
            <c:delete val="1"/>
          </c:dLbls>
          <c:cat>
            <c:strRef>
              <c:f>'Q7'!$D$78:$D$79</c:f>
              <c:strCache>
                <c:ptCount val="2"/>
                <c:pt idx="0">
                  <c:v>FTE nurses</c:v>
                </c:pt>
                <c:pt idx="1">
                  <c:v>FTE doctors</c:v>
                </c:pt>
              </c:strCache>
            </c:strRef>
          </c:cat>
          <c:val>
            <c:numRef>
              <c:f>'Q7'!$G$78:$G$79</c:f>
              <c:numCache>
                <c:formatCode>General</c:formatCode>
                <c:ptCount val="2"/>
                <c:pt idx="0">
                  <c:v>423</c:v>
                </c:pt>
                <c:pt idx="1">
                  <c:v>129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4935168"/>
        <c:axId val="144949248"/>
      </c:barChart>
      <c:catAx>
        <c:axId val="1449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4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492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3516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898615287986104"/>
          <c:y val="0.90346534653465349"/>
          <c:w val="0.22662461368240205"/>
          <c:h val="5.6930693069307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" footer="0"/>
    <c:pageSetup paperSize="9" orientation="landscape" horizontalDpi="-3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Personnel: FTE nurses (average)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n=756 (2010), n=661 (2005), n=748 (2000)</a:t>
            </a:r>
          </a:p>
        </c:rich>
      </c:tx>
      <c:layout>
        <c:manualLayout>
          <c:xMode val="edge"/>
          <c:yMode val="edge"/>
          <c:x val="0.25653802338151843"/>
          <c:y val="2.97239882883702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021170610211707E-2"/>
          <c:y val="0.14012767907311335"/>
          <c:w val="0.92154420921544211"/>
          <c:h val="0.57112644955556979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'Q7'!$B$5:$B$34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'Q7'!$D$5:$D$34</c:f>
              <c:numCache>
                <c:formatCode>0.00</c:formatCode>
                <c:ptCount val="30"/>
                <c:pt idx="0">
                  <c:v>772.78928571428571</c:v>
                </c:pt>
                <c:pt idx="1">
                  <c:v>628.8458333333333</c:v>
                </c:pt>
                <c:pt idx="2">
                  <c:v>446.25</c:v>
                </c:pt>
                <c:pt idx="3">
                  <c:v>181.01886792452831</c:v>
                </c:pt>
                <c:pt idx="4">
                  <c:v>492.3235294117647</c:v>
                </c:pt>
                <c:pt idx="5">
                  <c:v>706.42499999999995</c:v>
                </c:pt>
                <c:pt idx="6">
                  <c:v>3658.3333333333335</c:v>
                </c:pt>
                <c:pt idx="7">
                  <c:v>286.38888888888886</c:v>
                </c:pt>
                <c:pt idx="8">
                  <c:v>638.36666666666667</c:v>
                </c:pt>
                <c:pt idx="9">
                  <c:v>449.55517241379312</c:v>
                </c:pt>
                <c:pt idx="10">
                  <c:v>162.25</c:v>
                </c:pt>
                <c:pt idx="11">
                  <c:v>951.07936507936506</c:v>
                </c:pt>
                <c:pt idx="12">
                  <c:v>323.17391304347825</c:v>
                </c:pt>
                <c:pt idx="13">
                  <c:v>514.35555555555561</c:v>
                </c:pt>
                <c:pt idx="14">
                  <c:v>459.1</c:v>
                </c:pt>
                <c:pt idx="15">
                  <c:v>661.30129870129872</c:v>
                </c:pt>
                <c:pt idx="16">
                  <c:v>225.33461538461538</c:v>
                </c:pt>
                <c:pt idx="17">
                  <c:v>800.5</c:v>
                </c:pt>
                <c:pt idx="18">
                  <c:v>613.20000000000005</c:v>
                </c:pt>
                <c:pt idx="19">
                  <c:v>0</c:v>
                </c:pt>
                <c:pt idx="20">
                  <c:v>0</c:v>
                </c:pt>
                <c:pt idx="21">
                  <c:v>224.68421052631578</c:v>
                </c:pt>
                <c:pt idx="22">
                  <c:v>601.80526315789473</c:v>
                </c:pt>
                <c:pt idx="23">
                  <c:v>515.34500000000003</c:v>
                </c:pt>
                <c:pt idx="24">
                  <c:v>330.11818181818182</c:v>
                </c:pt>
                <c:pt idx="25">
                  <c:v>399.6952380952381</c:v>
                </c:pt>
                <c:pt idx="26">
                  <c:v>367.69565217391306</c:v>
                </c:pt>
                <c:pt idx="27">
                  <c:v>1654.4416666666668</c:v>
                </c:pt>
                <c:pt idx="28">
                  <c:v>1048.1071428571429</c:v>
                </c:pt>
                <c:pt idx="29">
                  <c:v>2580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dLbls>
            <c:delete val="1"/>
          </c:dLbls>
          <c:cat>
            <c:strRef>
              <c:f>'Q7'!$B$5:$B$34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'Q7'!$F$5:$F$34</c:f>
              <c:numCache>
                <c:formatCode>General</c:formatCode>
                <c:ptCount val="30"/>
                <c:pt idx="0">
                  <c:v>694.9</c:v>
                </c:pt>
                <c:pt idx="1">
                  <c:v>507</c:v>
                </c:pt>
                <c:pt idx="4">
                  <c:v>451.4</c:v>
                </c:pt>
                <c:pt idx="5">
                  <c:v>668.4</c:v>
                </c:pt>
                <c:pt idx="6">
                  <c:v>2253.1</c:v>
                </c:pt>
                <c:pt idx="7">
                  <c:v>309.2</c:v>
                </c:pt>
                <c:pt idx="8">
                  <c:v>783.5</c:v>
                </c:pt>
                <c:pt idx="9">
                  <c:v>352.4</c:v>
                </c:pt>
                <c:pt idx="12">
                  <c:v>244.5</c:v>
                </c:pt>
                <c:pt idx="13">
                  <c:v>392.7</c:v>
                </c:pt>
                <c:pt idx="14">
                  <c:v>444.3</c:v>
                </c:pt>
                <c:pt idx="15">
                  <c:v>537.20000000000005</c:v>
                </c:pt>
                <c:pt idx="17">
                  <c:v>429.7</c:v>
                </c:pt>
                <c:pt idx="18">
                  <c:v>234</c:v>
                </c:pt>
                <c:pt idx="20">
                  <c:v>862</c:v>
                </c:pt>
                <c:pt idx="21">
                  <c:v>371.8</c:v>
                </c:pt>
                <c:pt idx="24">
                  <c:v>315.8</c:v>
                </c:pt>
                <c:pt idx="25">
                  <c:v>328</c:v>
                </c:pt>
                <c:pt idx="26">
                  <c:v>419.8</c:v>
                </c:pt>
                <c:pt idx="28">
                  <c:v>715.4</c:v>
                </c:pt>
                <c:pt idx="29">
                  <c:v>2142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dLbls>
            <c:delete val="1"/>
          </c:dLbls>
          <c:cat>
            <c:strRef>
              <c:f>'Q7'!$B$5:$B$34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'Q7'!$I$5:$I$34</c:f>
              <c:numCache>
                <c:formatCode>0.0</c:formatCode>
                <c:ptCount val="30"/>
                <c:pt idx="0">
                  <c:v>467.22222222222223</c:v>
                </c:pt>
                <c:pt idx="1">
                  <c:v>400</c:v>
                </c:pt>
                <c:pt idx="6">
                  <c:v>1119.9000000000001</c:v>
                </c:pt>
                <c:pt idx="8">
                  <c:v>234.85483870967738</c:v>
                </c:pt>
                <c:pt idx="9">
                  <c:v>365.4</c:v>
                </c:pt>
                <c:pt idx="12">
                  <c:v>659.53750000000002</c:v>
                </c:pt>
                <c:pt idx="13">
                  <c:v>432.19117647058829</c:v>
                </c:pt>
                <c:pt idx="20">
                  <c:v>360.11764705882354</c:v>
                </c:pt>
                <c:pt idx="24">
                  <c:v>844.41269841269866</c:v>
                </c:pt>
                <c:pt idx="25">
                  <c:v>359</c:v>
                </c:pt>
                <c:pt idx="26">
                  <c:v>217.125</c:v>
                </c:pt>
                <c:pt idx="27">
                  <c:v>499.23076923076928</c:v>
                </c:pt>
                <c:pt idx="28">
                  <c:v>456.1142857142857</c:v>
                </c:pt>
                <c:pt idx="29">
                  <c:v>654.1875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4980608"/>
        <c:axId val="144982400"/>
      </c:barChart>
      <c:catAx>
        <c:axId val="1449806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8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82400"/>
        <c:scaling>
          <c:orientation val="minMax"/>
        </c:scaling>
        <c:delete val="0"/>
        <c:axPos val="l"/>
        <c:majorGridlines>
          <c:spPr>
            <a:ln w="3175">
              <a:solidFill>
                <a:srgbClr val="A7A7A7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806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13944065148921"/>
          <c:y val="0.93692633735288944"/>
          <c:w val="0.12948209645999736"/>
          <c:h val="2.75952749166946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other departments in the hospital in 2005 (n=817)</a:t>
            </a:r>
          </a:p>
        </c:rich>
      </c:tx>
      <c:layout>
        <c:manualLayout>
          <c:xMode val="edge"/>
          <c:yMode val="edge"/>
          <c:x val="0.13333352243073363"/>
          <c:y val="3.20000195142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83028721545474E-2"/>
          <c:y val="0.21333388889033619"/>
          <c:w val="0.89189346124271751"/>
          <c:h val="0.47466790278099685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'Q8'!$F$45:$F$67</c:f>
              <c:numCache>
                <c:formatCode>#,##0.0%</c:formatCode>
                <c:ptCount val="23"/>
                <c:pt idx="0">
                  <c:v>6.0000000000000001E-3</c:v>
                </c:pt>
                <c:pt idx="1">
                  <c:v>1.2E-2</c:v>
                </c:pt>
                <c:pt idx="2">
                  <c:v>4.0000000000000001E-3</c:v>
                </c:pt>
                <c:pt idx="3">
                  <c:v>3.9E-2</c:v>
                </c:pt>
                <c:pt idx="4">
                  <c:v>2E-3</c:v>
                </c:pt>
                <c:pt idx="5">
                  <c:v>0</c:v>
                </c:pt>
                <c:pt idx="6">
                  <c:v>2E-3</c:v>
                </c:pt>
                <c:pt idx="7">
                  <c:v>2.7E-2</c:v>
                </c:pt>
                <c:pt idx="8">
                  <c:v>3.6999999999999998E-2</c:v>
                </c:pt>
                <c:pt idx="9">
                  <c:v>6.0000000000000001E-3</c:v>
                </c:pt>
                <c:pt idx="10">
                  <c:v>1.6E-2</c:v>
                </c:pt>
                <c:pt idx="11">
                  <c:v>2E-3</c:v>
                </c:pt>
                <c:pt idx="12">
                  <c:v>3.6999999999999998E-2</c:v>
                </c:pt>
                <c:pt idx="13">
                  <c:v>2.1000000000000001E-2</c:v>
                </c:pt>
                <c:pt idx="14">
                  <c:v>5.0000000000000001E-3</c:v>
                </c:pt>
                <c:pt idx="15">
                  <c:v>1.0999999999999999E-2</c:v>
                </c:pt>
                <c:pt idx="16">
                  <c:v>0</c:v>
                </c:pt>
                <c:pt idx="17">
                  <c:v>2.4E-2</c:v>
                </c:pt>
                <c:pt idx="18">
                  <c:v>7.0000000000000007E-2</c:v>
                </c:pt>
                <c:pt idx="19">
                  <c:v>2.1000000000000001E-2</c:v>
                </c:pt>
                <c:pt idx="20">
                  <c:v>1.2999999999999999E-2</c:v>
                </c:pt>
                <c:pt idx="21">
                  <c:v>1.2E-2</c:v>
                </c:pt>
                <c:pt idx="22">
                  <c:v>5.0000000000000001E-3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'Q8'!$J$45:$J$67</c:f>
              <c:numCache>
                <c:formatCode>#,##0.0%</c:formatCode>
                <c:ptCount val="23"/>
                <c:pt idx="0">
                  <c:v>3.2000000000000001E-2</c:v>
                </c:pt>
                <c:pt idx="1">
                  <c:v>4.0000000000000001E-3</c:v>
                </c:pt>
                <c:pt idx="2">
                  <c:v>1.4999999999999999E-2</c:v>
                </c:pt>
                <c:pt idx="3">
                  <c:v>3.9E-2</c:v>
                </c:pt>
                <c:pt idx="4">
                  <c:v>0.01</c:v>
                </c:pt>
                <c:pt idx="5">
                  <c:v>1.7999999999999999E-2</c:v>
                </c:pt>
                <c:pt idx="6">
                  <c:v>0.04</c:v>
                </c:pt>
                <c:pt idx="7">
                  <c:v>2E-3</c:v>
                </c:pt>
                <c:pt idx="8">
                  <c:v>0.13100000000000001</c:v>
                </c:pt>
                <c:pt idx="9">
                  <c:v>1.0999999999999999E-2</c:v>
                </c:pt>
                <c:pt idx="10">
                  <c:v>0.06</c:v>
                </c:pt>
                <c:pt idx="11">
                  <c:v>5.3999999999999999E-2</c:v>
                </c:pt>
                <c:pt idx="12">
                  <c:v>3.1E-2</c:v>
                </c:pt>
                <c:pt idx="13">
                  <c:v>6.0000000000000001E-3</c:v>
                </c:pt>
                <c:pt idx="14">
                  <c:v>0</c:v>
                </c:pt>
                <c:pt idx="15">
                  <c:v>2.1000000000000001E-2</c:v>
                </c:pt>
                <c:pt idx="16">
                  <c:v>0.01</c:v>
                </c:pt>
                <c:pt idx="17">
                  <c:v>2.8000000000000001E-2</c:v>
                </c:pt>
                <c:pt idx="18">
                  <c:v>5.0000000000000001E-3</c:v>
                </c:pt>
                <c:pt idx="19">
                  <c:v>0.01</c:v>
                </c:pt>
                <c:pt idx="20">
                  <c:v>7.1999999999999995E-2</c:v>
                </c:pt>
                <c:pt idx="21">
                  <c:v>2.1999999999999999E-2</c:v>
                </c:pt>
                <c:pt idx="22">
                  <c:v>6.0000000000000001E-3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052608"/>
        <c:axId val="146054144"/>
      </c:barChart>
      <c:catAx>
        <c:axId val="14605260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5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05414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526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965493506395316"/>
          <c:y val="0.92111104606348093"/>
          <c:w val="0.13400595278616106"/>
          <c:h val="5.97015289445694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sterilisation in 2005 (n=304)</a:t>
            </a:r>
          </a:p>
        </c:rich>
      </c:tx>
      <c:layout>
        <c:manualLayout>
          <c:xMode val="edge"/>
          <c:yMode val="edge"/>
          <c:x val="0.13235840297121634"/>
          <c:y val="3.2137116315670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1636545151632E-2"/>
          <c:y val="0.16872013620635995"/>
          <c:w val="0.89516046052625875"/>
          <c:h val="0.5168727982194837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'Q8'!$B$218:$B$240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'Q8'!$C$218:$C$240</c:f>
              <c:numCache>
                <c:formatCode>#,##0.0%</c:formatCode>
                <c:ptCount val="23"/>
                <c:pt idx="0">
                  <c:v>6.0000000000000001E-3</c:v>
                </c:pt>
                <c:pt idx="1">
                  <c:v>3.2000000000000001E-2</c:v>
                </c:pt>
                <c:pt idx="2">
                  <c:v>0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0</c:v>
                </c:pt>
                <c:pt idx="6">
                  <c:v>0</c:v>
                </c:pt>
                <c:pt idx="7">
                  <c:v>6.5000000000000002E-2</c:v>
                </c:pt>
                <c:pt idx="8">
                  <c:v>3.0000000000000001E-3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3.0000000000000001E-3</c:v>
                </c:pt>
                <c:pt idx="14">
                  <c:v>0</c:v>
                </c:pt>
                <c:pt idx="15">
                  <c:v>1.9E-2</c:v>
                </c:pt>
                <c:pt idx="16">
                  <c:v>0</c:v>
                </c:pt>
                <c:pt idx="17">
                  <c:v>0</c:v>
                </c:pt>
                <c:pt idx="18">
                  <c:v>6.0000000000000001E-3</c:v>
                </c:pt>
                <c:pt idx="19">
                  <c:v>6.0000000000000001E-3</c:v>
                </c:pt>
                <c:pt idx="20">
                  <c:v>0</c:v>
                </c:pt>
                <c:pt idx="21">
                  <c:v>6.0000000000000001E-3</c:v>
                </c:pt>
                <c:pt idx="22">
                  <c:v>3.0000000000000001E-3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'Q8'!$B$218:$B$240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'Q8'!$D$218:$D$240</c:f>
              <c:numCache>
                <c:formatCode>0.0%</c:formatCode>
                <c:ptCount val="23"/>
                <c:pt idx="0">
                  <c:v>1.2999999999999999E-2</c:v>
                </c:pt>
                <c:pt idx="1">
                  <c:v>0</c:v>
                </c:pt>
                <c:pt idx="2">
                  <c:v>0.01</c:v>
                </c:pt>
                <c:pt idx="3">
                  <c:v>0.10099999999999999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6.0000000000000001E-3</c:v>
                </c:pt>
                <c:pt idx="7">
                  <c:v>5.9999999999999915E-3</c:v>
                </c:pt>
                <c:pt idx="8">
                  <c:v>9.8000000000000004E-2</c:v>
                </c:pt>
                <c:pt idx="9">
                  <c:v>1.6E-2</c:v>
                </c:pt>
                <c:pt idx="10">
                  <c:v>4.2000000000000003E-2</c:v>
                </c:pt>
                <c:pt idx="11">
                  <c:v>6.0000000000000001E-3</c:v>
                </c:pt>
                <c:pt idx="12">
                  <c:v>9.7000000000000003E-2</c:v>
                </c:pt>
                <c:pt idx="13">
                  <c:v>5.1999999999999998E-2</c:v>
                </c:pt>
                <c:pt idx="14">
                  <c:v>1.2999999999999999E-2</c:v>
                </c:pt>
                <c:pt idx="15">
                  <c:v>1.0000000000000002E-2</c:v>
                </c:pt>
                <c:pt idx="16">
                  <c:v>0</c:v>
                </c:pt>
                <c:pt idx="17">
                  <c:v>6.5000000000000002E-2</c:v>
                </c:pt>
                <c:pt idx="18">
                  <c:v>0.17899999999999999</c:v>
                </c:pt>
                <c:pt idx="19">
                  <c:v>4.9000000000000002E-2</c:v>
                </c:pt>
                <c:pt idx="20">
                  <c:v>3.5999999999999997E-2</c:v>
                </c:pt>
                <c:pt idx="21">
                  <c:v>2.6000000000000002E-2</c:v>
                </c:pt>
                <c:pt idx="22">
                  <c:v>9.9999999999999985E-3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104320"/>
        <c:axId val="146105856"/>
      </c:barChart>
      <c:catAx>
        <c:axId val="14610432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0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0585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0432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100388217489574"/>
          <c:y val="0.91648649037700258"/>
          <c:w val="0.12952682794873432"/>
          <c:h val="5.71432341524041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medical analysis lab in 2005 (n=304)</a:t>
            </a:r>
          </a:p>
        </c:rich>
      </c:tx>
      <c:layout>
        <c:manualLayout>
          <c:xMode val="edge"/>
          <c:yMode val="edge"/>
          <c:x val="0.12695654872070061"/>
          <c:y val="3.1595572292593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00000000000043E-2"/>
          <c:y val="0.21063755658377356"/>
          <c:w val="0.89565217391304353"/>
          <c:h val="0.4818334106853819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'Q8'!$B$352:$B$374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'Q8'!$C$352:$C$374</c:f>
              <c:numCache>
                <c:formatCode>#,##0.0%</c:formatCode>
                <c:ptCount val="23"/>
                <c:pt idx="0">
                  <c:v>6.0000000000000001E-3</c:v>
                </c:pt>
                <c:pt idx="1">
                  <c:v>0</c:v>
                </c:pt>
                <c:pt idx="2">
                  <c:v>3.0000000000000001E-3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6.0000000000000001E-3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0</c:v>
                </c:pt>
                <c:pt idx="12">
                  <c:v>0</c:v>
                </c:pt>
                <c:pt idx="13">
                  <c:v>4.2000000000000003E-2</c:v>
                </c:pt>
                <c:pt idx="14">
                  <c:v>0</c:v>
                </c:pt>
                <c:pt idx="15">
                  <c:v>1.2999999999999999E-2</c:v>
                </c:pt>
                <c:pt idx="16">
                  <c:v>0</c:v>
                </c:pt>
                <c:pt idx="17">
                  <c:v>3.0000000000000001E-3</c:v>
                </c:pt>
                <c:pt idx="18">
                  <c:v>3.0000000000000001E-3</c:v>
                </c:pt>
                <c:pt idx="19">
                  <c:v>3.0000000000000001E-3</c:v>
                </c:pt>
                <c:pt idx="20">
                  <c:v>0</c:v>
                </c:pt>
                <c:pt idx="21">
                  <c:v>6.0000000000000001E-3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'Q8'!$B$352:$B$374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'Q8'!$D$352:$D$374</c:f>
              <c:numCache>
                <c:formatCode>0.0%</c:formatCode>
                <c:ptCount val="23"/>
                <c:pt idx="0">
                  <c:v>1.2999999999999999E-2</c:v>
                </c:pt>
                <c:pt idx="1">
                  <c:v>3.2000000000000001E-2</c:v>
                </c:pt>
                <c:pt idx="2">
                  <c:v>7.0000000000000001E-3</c:v>
                </c:pt>
                <c:pt idx="3">
                  <c:v>0.104</c:v>
                </c:pt>
                <c:pt idx="4">
                  <c:v>6.0000000000000001E-3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6.7999999999999991E-2</c:v>
                </c:pt>
                <c:pt idx="8">
                  <c:v>9.5000000000000001E-2</c:v>
                </c:pt>
                <c:pt idx="9">
                  <c:v>1.3000000000000001E-2</c:v>
                </c:pt>
                <c:pt idx="10">
                  <c:v>3.9E-2</c:v>
                </c:pt>
                <c:pt idx="11">
                  <c:v>6.0000000000000001E-3</c:v>
                </c:pt>
                <c:pt idx="12">
                  <c:v>9.7000000000000003E-2</c:v>
                </c:pt>
                <c:pt idx="13">
                  <c:v>1.2999999999999998E-2</c:v>
                </c:pt>
                <c:pt idx="14">
                  <c:v>1.2999999999999999E-2</c:v>
                </c:pt>
                <c:pt idx="15">
                  <c:v>1.6E-2</c:v>
                </c:pt>
                <c:pt idx="16">
                  <c:v>0</c:v>
                </c:pt>
                <c:pt idx="17">
                  <c:v>6.2E-2</c:v>
                </c:pt>
                <c:pt idx="18">
                  <c:v>0.182</c:v>
                </c:pt>
                <c:pt idx="19">
                  <c:v>5.1999999999999998E-2</c:v>
                </c:pt>
                <c:pt idx="20">
                  <c:v>3.5999999999999997E-2</c:v>
                </c:pt>
                <c:pt idx="21">
                  <c:v>2.6000000000000002E-2</c:v>
                </c:pt>
                <c:pt idx="22">
                  <c:v>1.2999999999999999E-2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127104"/>
        <c:axId val="146800640"/>
      </c:barChart>
      <c:catAx>
        <c:axId val="1461271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0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0064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2710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175243393602228"/>
          <c:y val="0.92224922971585066"/>
          <c:w val="0.12934631432545221"/>
          <c:h val="5.61558826885769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medical devices in 2005 (n=304)</a:t>
            </a:r>
          </a:p>
        </c:rich>
      </c:tx>
      <c:layout>
        <c:manualLayout>
          <c:xMode val="edge"/>
          <c:yMode val="edge"/>
          <c:x val="0.14844590829777593"/>
          <c:y val="3.179645232612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35435919170028E-2"/>
          <c:y val="0.21197673741614567"/>
          <c:w val="0.89591475275074339"/>
          <c:h val="0.4769476591863270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'Q8'!$B$421:$B$443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'Q8'!$C$421:$C$443</c:f>
              <c:numCache>
                <c:formatCode>#,##0.0%</c:formatCode>
                <c:ptCount val="23"/>
                <c:pt idx="0">
                  <c:v>0.01</c:v>
                </c:pt>
                <c:pt idx="1">
                  <c:v>2.3E-2</c:v>
                </c:pt>
                <c:pt idx="2">
                  <c:v>0.01</c:v>
                </c:pt>
                <c:pt idx="3">
                  <c:v>9.7000000000000003E-2</c:v>
                </c:pt>
                <c:pt idx="4">
                  <c:v>0</c:v>
                </c:pt>
                <c:pt idx="5">
                  <c:v>0</c:v>
                </c:pt>
                <c:pt idx="6">
                  <c:v>3.0000000000000001E-3</c:v>
                </c:pt>
                <c:pt idx="7">
                  <c:v>4.2000000000000003E-2</c:v>
                </c:pt>
                <c:pt idx="8">
                  <c:v>5.1999999999999998E-2</c:v>
                </c:pt>
                <c:pt idx="9">
                  <c:v>0</c:v>
                </c:pt>
                <c:pt idx="10">
                  <c:v>6.0000000000000001E-3</c:v>
                </c:pt>
                <c:pt idx="11">
                  <c:v>0</c:v>
                </c:pt>
                <c:pt idx="12">
                  <c:v>8.7999999999999995E-2</c:v>
                </c:pt>
                <c:pt idx="13">
                  <c:v>5.1999999999999998E-2</c:v>
                </c:pt>
                <c:pt idx="14">
                  <c:v>1.2999999999999999E-2</c:v>
                </c:pt>
                <c:pt idx="15">
                  <c:v>1.6E-2</c:v>
                </c:pt>
                <c:pt idx="16">
                  <c:v>0</c:v>
                </c:pt>
                <c:pt idx="17">
                  <c:v>5.1999999999999998E-2</c:v>
                </c:pt>
                <c:pt idx="18">
                  <c:v>0.185</c:v>
                </c:pt>
                <c:pt idx="19">
                  <c:v>5.1999999999999998E-2</c:v>
                </c:pt>
                <c:pt idx="20">
                  <c:v>2.3E-2</c:v>
                </c:pt>
                <c:pt idx="21">
                  <c:v>6.0000000000000001E-3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'Q8'!$B$421:$B$443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'Q8'!$D$421:$D$443</c:f>
              <c:numCache>
                <c:formatCode>0.0%</c:formatCode>
                <c:ptCount val="23"/>
                <c:pt idx="0">
                  <c:v>8.9999999999999993E-3</c:v>
                </c:pt>
                <c:pt idx="1">
                  <c:v>9.0000000000000011E-3</c:v>
                </c:pt>
                <c:pt idx="2">
                  <c:v>0</c:v>
                </c:pt>
                <c:pt idx="3">
                  <c:v>6.9999999999999923E-3</c:v>
                </c:pt>
                <c:pt idx="4">
                  <c:v>6.0000000000000001E-3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2.8999999999999991E-2</c:v>
                </c:pt>
                <c:pt idx="8">
                  <c:v>4.9000000000000009E-2</c:v>
                </c:pt>
                <c:pt idx="9">
                  <c:v>1.6E-2</c:v>
                </c:pt>
                <c:pt idx="10">
                  <c:v>3.6000000000000004E-2</c:v>
                </c:pt>
                <c:pt idx="11">
                  <c:v>6.0000000000000001E-3</c:v>
                </c:pt>
                <c:pt idx="12">
                  <c:v>9.000000000000008E-3</c:v>
                </c:pt>
                <c:pt idx="13">
                  <c:v>3.0000000000000027E-3</c:v>
                </c:pt>
                <c:pt idx="14">
                  <c:v>0</c:v>
                </c:pt>
                <c:pt idx="15">
                  <c:v>1.3000000000000001E-2</c:v>
                </c:pt>
                <c:pt idx="16">
                  <c:v>0</c:v>
                </c:pt>
                <c:pt idx="17">
                  <c:v>1.3000000000000005E-2</c:v>
                </c:pt>
                <c:pt idx="18">
                  <c:v>0</c:v>
                </c:pt>
                <c:pt idx="19">
                  <c:v>3.0000000000000027E-3</c:v>
                </c:pt>
                <c:pt idx="20">
                  <c:v>1.2999999999999998E-2</c:v>
                </c:pt>
                <c:pt idx="21">
                  <c:v>2.6000000000000002E-2</c:v>
                </c:pt>
                <c:pt idx="22">
                  <c:v>1.2999999999999999E-2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821888"/>
        <c:axId val="146823424"/>
      </c:barChart>
      <c:catAx>
        <c:axId val="14682188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4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88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29123594187599"/>
          <c:y val="0.91956690615074077"/>
          <c:w val="0.1298884514435697"/>
          <c:h val="5.6521689167138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waste management in 2005 (n=304)</a:t>
            </a:r>
          </a:p>
        </c:rich>
      </c:tx>
      <c:layout>
        <c:manualLayout>
          <c:xMode val="edge"/>
          <c:yMode val="edge"/>
          <c:x val="0.12887522938462767"/>
          <c:y val="3.15954615620691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1636545151632E-2"/>
          <c:y val="0.21063755658377356"/>
          <c:w val="0.89516046052625875"/>
          <c:h val="0.4818334106853819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'Q8'!$B$490:$B$512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'Q8'!$C$490:$C$512</c:f>
              <c:numCache>
                <c:formatCode>#,##0.0%</c:formatCode>
                <c:ptCount val="23"/>
                <c:pt idx="0">
                  <c:v>1.2999999999999999E-2</c:v>
                </c:pt>
                <c:pt idx="1">
                  <c:v>0</c:v>
                </c:pt>
                <c:pt idx="2">
                  <c:v>3.0000000000000001E-3</c:v>
                </c:pt>
                <c:pt idx="3">
                  <c:v>6.0000000000000001E-3</c:v>
                </c:pt>
                <c:pt idx="4">
                  <c:v>3.0000000000000001E-3</c:v>
                </c:pt>
                <c:pt idx="5">
                  <c:v>0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6.0000000000000001E-3</c:v>
                </c:pt>
                <c:pt idx="9">
                  <c:v>6.0000000000000001E-3</c:v>
                </c:pt>
                <c:pt idx="10">
                  <c:v>3.0000000000000001E-3</c:v>
                </c:pt>
                <c:pt idx="11">
                  <c:v>0</c:v>
                </c:pt>
                <c:pt idx="12">
                  <c:v>0</c:v>
                </c:pt>
                <c:pt idx="13">
                  <c:v>5.1999999999999998E-2</c:v>
                </c:pt>
                <c:pt idx="14">
                  <c:v>0</c:v>
                </c:pt>
                <c:pt idx="15">
                  <c:v>3.0000000000000001E-3</c:v>
                </c:pt>
                <c:pt idx="16">
                  <c:v>0</c:v>
                </c:pt>
                <c:pt idx="17">
                  <c:v>3.0000000000000001E-3</c:v>
                </c:pt>
                <c:pt idx="18">
                  <c:v>6.0000000000000001E-3</c:v>
                </c:pt>
                <c:pt idx="19">
                  <c:v>3.0000000000000001E-3</c:v>
                </c:pt>
                <c:pt idx="20">
                  <c:v>3.0000000000000001E-3</c:v>
                </c:pt>
                <c:pt idx="21">
                  <c:v>1.6E-2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'Q8'!$B$490:$B$512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'Q8'!$D$490:$D$512</c:f>
              <c:numCache>
                <c:formatCode>0.0%</c:formatCode>
                <c:ptCount val="23"/>
                <c:pt idx="0">
                  <c:v>6.0000000000000001E-3</c:v>
                </c:pt>
                <c:pt idx="1">
                  <c:v>3.2000000000000001E-2</c:v>
                </c:pt>
                <c:pt idx="2">
                  <c:v>7.0000000000000001E-3</c:v>
                </c:pt>
                <c:pt idx="3">
                  <c:v>9.799999999999999E-2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6.7999999999999991E-2</c:v>
                </c:pt>
                <c:pt idx="8">
                  <c:v>9.5000000000000001E-2</c:v>
                </c:pt>
                <c:pt idx="9">
                  <c:v>0.01</c:v>
                </c:pt>
                <c:pt idx="10">
                  <c:v>3.9E-2</c:v>
                </c:pt>
                <c:pt idx="11">
                  <c:v>6.0000000000000001E-3</c:v>
                </c:pt>
                <c:pt idx="12">
                  <c:v>9.7000000000000003E-2</c:v>
                </c:pt>
                <c:pt idx="13">
                  <c:v>3.0000000000000027E-3</c:v>
                </c:pt>
                <c:pt idx="14">
                  <c:v>1.2999999999999999E-2</c:v>
                </c:pt>
                <c:pt idx="15">
                  <c:v>2.6000000000000002E-2</c:v>
                </c:pt>
                <c:pt idx="16">
                  <c:v>0</c:v>
                </c:pt>
                <c:pt idx="17">
                  <c:v>6.2E-2</c:v>
                </c:pt>
                <c:pt idx="18">
                  <c:v>0.17899999999999999</c:v>
                </c:pt>
                <c:pt idx="19">
                  <c:v>5.1999999999999998E-2</c:v>
                </c:pt>
                <c:pt idx="20">
                  <c:v>3.2999999999999995E-2</c:v>
                </c:pt>
                <c:pt idx="21">
                  <c:v>1.6E-2</c:v>
                </c:pt>
                <c:pt idx="22">
                  <c:v>1.2999999999999999E-2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857344"/>
        <c:axId val="146863232"/>
      </c:barChart>
      <c:catAx>
        <c:axId val="14685734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6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6323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573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100388217489574"/>
          <c:y val="0.92224924763985761"/>
          <c:w val="0.12952682794873432"/>
          <c:h val="5.61558404675851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other in 2005 (n=304)</a:t>
            </a:r>
          </a:p>
        </c:rich>
      </c:tx>
      <c:layout>
        <c:manualLayout>
          <c:xMode val="edge"/>
          <c:yMode val="edge"/>
          <c:x val="0.16869576803594963"/>
          <c:y val="3.1463140278196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00000000000043E-2"/>
          <c:y val="0.16518137766369437"/>
          <c:w val="0.89565217391304353"/>
          <c:h val="0.4771906465840060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'Q8'!$B$559:$B$581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'Q8'!$C$559:$C$581</c:f>
              <c:numCache>
                <c:formatCode>#,##0.0%</c:formatCode>
                <c:ptCount val="23"/>
                <c:pt idx="0">
                  <c:v>1.2999999999999999E-2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0.01</c:v>
                </c:pt>
                <c:pt idx="4">
                  <c:v>0</c:v>
                </c:pt>
                <c:pt idx="5">
                  <c:v>3.0000000000000001E-3</c:v>
                </c:pt>
                <c:pt idx="6">
                  <c:v>0</c:v>
                </c:pt>
                <c:pt idx="7">
                  <c:v>6.0000000000000001E-3</c:v>
                </c:pt>
                <c:pt idx="8">
                  <c:v>4.9000000000000002E-2</c:v>
                </c:pt>
                <c:pt idx="9">
                  <c:v>6.0000000000000001E-3</c:v>
                </c:pt>
                <c:pt idx="10">
                  <c:v>2.9000000000000001E-2</c:v>
                </c:pt>
                <c:pt idx="11">
                  <c:v>6.0000000000000001E-3</c:v>
                </c:pt>
                <c:pt idx="12">
                  <c:v>2.3E-2</c:v>
                </c:pt>
                <c:pt idx="13">
                  <c:v>3.0000000000000001E-3</c:v>
                </c:pt>
                <c:pt idx="14">
                  <c:v>0</c:v>
                </c:pt>
                <c:pt idx="15">
                  <c:v>3.0000000000000001E-3</c:v>
                </c:pt>
                <c:pt idx="16">
                  <c:v>0</c:v>
                </c:pt>
                <c:pt idx="17">
                  <c:v>1.2999999999999999E-2</c:v>
                </c:pt>
                <c:pt idx="18">
                  <c:v>0.01</c:v>
                </c:pt>
                <c:pt idx="19">
                  <c:v>0</c:v>
                </c:pt>
                <c:pt idx="20">
                  <c:v>1.2999999999999999E-2</c:v>
                </c:pt>
                <c:pt idx="21">
                  <c:v>1.2999999999999999E-2</c:v>
                </c:pt>
                <c:pt idx="22">
                  <c:v>1.2999999999999999E-2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'Q8'!$B$559:$B$581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'Q8'!$D$559:$D$581</c:f>
              <c:numCache>
                <c:formatCode>0.0%</c:formatCode>
                <c:ptCount val="23"/>
                <c:pt idx="0">
                  <c:v>6.0000000000000001E-3</c:v>
                </c:pt>
                <c:pt idx="1">
                  <c:v>2.9000000000000001E-2</c:v>
                </c:pt>
                <c:pt idx="2">
                  <c:v>7.0000000000000001E-3</c:v>
                </c:pt>
                <c:pt idx="3">
                  <c:v>9.4E-2</c:v>
                </c:pt>
                <c:pt idx="4">
                  <c:v>6.0000000000000001E-3</c:v>
                </c:pt>
                <c:pt idx="5">
                  <c:v>0</c:v>
                </c:pt>
                <c:pt idx="6">
                  <c:v>6.0000000000000001E-3</c:v>
                </c:pt>
                <c:pt idx="7">
                  <c:v>6.4999999999999988E-2</c:v>
                </c:pt>
                <c:pt idx="8">
                  <c:v>5.2000000000000005E-2</c:v>
                </c:pt>
                <c:pt idx="9">
                  <c:v>0.01</c:v>
                </c:pt>
                <c:pt idx="10">
                  <c:v>1.3000000000000001E-2</c:v>
                </c:pt>
                <c:pt idx="11">
                  <c:v>0</c:v>
                </c:pt>
                <c:pt idx="12">
                  <c:v>7.400000000000001E-2</c:v>
                </c:pt>
                <c:pt idx="13">
                  <c:v>5.1999999999999998E-2</c:v>
                </c:pt>
                <c:pt idx="14">
                  <c:v>1.2999999999999999E-2</c:v>
                </c:pt>
                <c:pt idx="15">
                  <c:v>2.6000000000000002E-2</c:v>
                </c:pt>
                <c:pt idx="16">
                  <c:v>0</c:v>
                </c:pt>
                <c:pt idx="17">
                  <c:v>5.2000000000000005E-2</c:v>
                </c:pt>
                <c:pt idx="18">
                  <c:v>0.17499999999999999</c:v>
                </c:pt>
                <c:pt idx="19">
                  <c:v>5.5E-2</c:v>
                </c:pt>
                <c:pt idx="20">
                  <c:v>2.3E-2</c:v>
                </c:pt>
                <c:pt idx="21">
                  <c:v>1.9000000000000003E-2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182336"/>
        <c:axId val="149183872"/>
      </c:barChart>
      <c:catAx>
        <c:axId val="14918233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8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1838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823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175243393602228"/>
          <c:y val="0.9204306016625976"/>
          <c:w val="0.12934631432545221"/>
          <c:h val="5.59139711194637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Responsibility of pharmacy director for waste management 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n=232 (2010)</a:t>
            </a:r>
          </a:p>
        </c:rich>
      </c:tx>
      <c:layout>
        <c:manualLayout>
          <c:xMode val="edge"/>
          <c:yMode val="edge"/>
          <c:x val="0.10631941424478214"/>
          <c:y val="3.156868740921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704746745148E-2"/>
          <c:y val="0.19669798568589628"/>
          <c:w val="0.90146842802962446"/>
          <c:h val="0.4735321877623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'Q8'!$X$589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'Q8'!$X$590:$X$619</c:f>
              <c:numCache>
                <c:formatCode>0.0%</c:formatCode>
                <c:ptCount val="30"/>
                <c:pt idx="0">
                  <c:v>0</c:v>
                </c:pt>
                <c:pt idx="1">
                  <c:v>0.14285714285714285</c:v>
                </c:pt>
                <c:pt idx="2">
                  <c:v>0.5</c:v>
                </c:pt>
                <c:pt idx="3">
                  <c:v>0.33333333333333331</c:v>
                </c:pt>
                <c:pt idx="4">
                  <c:v>0.25</c:v>
                </c:pt>
                <c:pt idx="5">
                  <c:v>0.125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0.14285714285714285</c:v>
                </c:pt>
                <c:pt idx="10">
                  <c:v>0.4</c:v>
                </c:pt>
                <c:pt idx="11">
                  <c:v>0.05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0.625</c:v>
                </c:pt>
                <c:pt idx="24">
                  <c:v>4.6511627906976744E-2</c:v>
                </c:pt>
                <c:pt idx="25">
                  <c:v>0.3</c:v>
                </c:pt>
                <c:pt idx="26">
                  <c:v>0.25</c:v>
                </c:pt>
                <c:pt idx="27">
                  <c:v>0</c:v>
                </c:pt>
                <c:pt idx="28">
                  <c:v>0.5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'Q8'!$Y$589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'Q8'!$Y$590:$Y$619</c:f>
              <c:numCache>
                <c:formatCode>0.0%</c:formatCode>
                <c:ptCount val="30"/>
                <c:pt idx="0">
                  <c:v>0.66700000000000004</c:v>
                </c:pt>
                <c:pt idx="1">
                  <c:v>0</c:v>
                </c:pt>
                <c:pt idx="4">
                  <c:v>0.33300000000000002</c:v>
                </c:pt>
                <c:pt idx="5">
                  <c:v>6.3E-2</c:v>
                </c:pt>
                <c:pt idx="6">
                  <c:v>0.5</c:v>
                </c:pt>
                <c:pt idx="7">
                  <c:v>0</c:v>
                </c:pt>
                <c:pt idx="8">
                  <c:v>0.5</c:v>
                </c:pt>
                <c:pt idx="9">
                  <c:v>4.4999999999999998E-2</c:v>
                </c:pt>
                <c:pt idx="11">
                  <c:v>6.5000000000000002E-2</c:v>
                </c:pt>
                <c:pt idx="12">
                  <c:v>0.4</c:v>
                </c:pt>
                <c:pt idx="13">
                  <c:v>7.6999999999999999E-2</c:v>
                </c:pt>
                <c:pt idx="14">
                  <c:v>0</c:v>
                </c:pt>
                <c:pt idx="15">
                  <c:v>0</c:v>
                </c:pt>
                <c:pt idx="17">
                  <c:v>0.94099999999999995</c:v>
                </c:pt>
                <c:pt idx="18">
                  <c:v>0</c:v>
                </c:pt>
                <c:pt idx="19">
                  <c:v>0.111</c:v>
                </c:pt>
                <c:pt idx="20">
                  <c:v>0</c:v>
                </c:pt>
                <c:pt idx="21">
                  <c:v>0.05</c:v>
                </c:pt>
                <c:pt idx="24">
                  <c:v>3.5000000000000003E-2</c:v>
                </c:pt>
                <c:pt idx="25">
                  <c:v>5.8999999999999997E-2</c:v>
                </c:pt>
                <c:pt idx="26">
                  <c:v>9.0999999999999998E-2</c:v>
                </c:pt>
                <c:pt idx="27">
                  <c:v>0.5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'Q8'!$Z$589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'Q8'!$Z$590:$Z$619</c:f>
              <c:numCache>
                <c:formatCode>#,##0.0%</c:formatCode>
                <c:ptCount val="30"/>
                <c:pt idx="0">
                  <c:v>0.33333333333333337</c:v>
                </c:pt>
                <c:pt idx="1">
                  <c:v>6.4516129032258063E-2</c:v>
                </c:pt>
                <c:pt idx="6">
                  <c:v>0.33333333333333337</c:v>
                </c:pt>
                <c:pt idx="8">
                  <c:v>0.66666666666666674</c:v>
                </c:pt>
                <c:pt idx="9">
                  <c:v>5.7971014492753624E-2</c:v>
                </c:pt>
                <c:pt idx="11">
                  <c:v>0.24</c:v>
                </c:pt>
                <c:pt idx="12">
                  <c:v>0</c:v>
                </c:pt>
                <c:pt idx="13">
                  <c:v>0.43333333333333335</c:v>
                </c:pt>
                <c:pt idx="19">
                  <c:v>0</c:v>
                </c:pt>
                <c:pt idx="20">
                  <c:v>0.42857142857142855</c:v>
                </c:pt>
                <c:pt idx="24">
                  <c:v>0.1</c:v>
                </c:pt>
                <c:pt idx="25">
                  <c:v>0.55555555555555558</c:v>
                </c:pt>
                <c:pt idx="26">
                  <c:v>0.33333333333333337</c:v>
                </c:pt>
                <c:pt idx="27">
                  <c:v>0.54166666666666663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9238912"/>
        <c:axId val="149240448"/>
      </c:barChart>
      <c:catAx>
        <c:axId val="14923891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4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2404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3891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46007630362345"/>
          <c:y val="0.92621614045817091"/>
          <c:w val="0.15276161132032437"/>
          <c:h val="4.07766990291264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Responsibility of pharmacy director for other 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n=242 (2010)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'Q8'!$AC$589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'Q8'!$AC$590:$AC$619</c:f>
              <c:numCache>
                <c:formatCode>0.0%</c:formatCode>
                <c:ptCount val="30"/>
                <c:pt idx="0">
                  <c:v>0.42857142857142855</c:v>
                </c:pt>
                <c:pt idx="1">
                  <c:v>4.7619047619047616E-2</c:v>
                </c:pt>
                <c:pt idx="2">
                  <c:v>1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0.35714285714285715</c:v>
                </c:pt>
                <c:pt idx="10">
                  <c:v>0</c:v>
                </c:pt>
                <c:pt idx="11">
                  <c:v>0.57499999999999996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9.2592592592592587E-3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0.66666666666666663</c:v>
                </c:pt>
                <c:pt idx="20">
                  <c:v>0.5</c:v>
                </c:pt>
                <c:pt idx="21">
                  <c:v>9.0909090909090912E-2</c:v>
                </c:pt>
                <c:pt idx="22">
                  <c:v>1</c:v>
                </c:pt>
                <c:pt idx="23">
                  <c:v>0.875</c:v>
                </c:pt>
                <c:pt idx="24">
                  <c:v>0.13953488372093023</c:v>
                </c:pt>
                <c:pt idx="25">
                  <c:v>0.5</c:v>
                </c:pt>
                <c:pt idx="26">
                  <c:v>0.125</c:v>
                </c:pt>
                <c:pt idx="27">
                  <c:v>0</c:v>
                </c:pt>
                <c:pt idx="28">
                  <c:v>1</c:v>
                </c:pt>
                <c:pt idx="29">
                  <c:v>0.7142857142857143</c:v>
                </c:pt>
              </c:numCache>
            </c:numRef>
          </c:val>
        </c:ser>
        <c:ser>
          <c:idx val="1"/>
          <c:order val="1"/>
          <c:tx>
            <c:strRef>
              <c:f>'Q8'!$AD$589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'Q8'!$AD$590:$AD$619</c:f>
              <c:numCache>
                <c:formatCode>0.0%</c:formatCode>
                <c:ptCount val="30"/>
                <c:pt idx="0">
                  <c:v>0.66700000000000004</c:v>
                </c:pt>
                <c:pt idx="1">
                  <c:v>0.1</c:v>
                </c:pt>
                <c:pt idx="4">
                  <c:v>0.33300000000000002</c:v>
                </c:pt>
                <c:pt idx="5">
                  <c:v>9.4E-2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9.0999999999999998E-2</c:v>
                </c:pt>
                <c:pt idx="11">
                  <c:v>0.48399999999999999</c:v>
                </c:pt>
                <c:pt idx="12">
                  <c:v>0.4</c:v>
                </c:pt>
                <c:pt idx="13">
                  <c:v>0.69199999999999995</c:v>
                </c:pt>
                <c:pt idx="14">
                  <c:v>1</c:v>
                </c:pt>
                <c:pt idx="15">
                  <c:v>0.23300000000000001</c:v>
                </c:pt>
                <c:pt idx="17">
                  <c:v>5.8999999999999997E-2</c:v>
                </c:pt>
                <c:pt idx="18">
                  <c:v>0</c:v>
                </c:pt>
                <c:pt idx="19">
                  <c:v>0.111</c:v>
                </c:pt>
                <c:pt idx="20">
                  <c:v>0</c:v>
                </c:pt>
                <c:pt idx="21">
                  <c:v>0.2</c:v>
                </c:pt>
                <c:pt idx="24">
                  <c:v>5.2999999999999999E-2</c:v>
                </c:pt>
                <c:pt idx="25">
                  <c:v>0</c:v>
                </c:pt>
                <c:pt idx="26">
                  <c:v>0.36399999999999999</c:v>
                </c:pt>
                <c:pt idx="27">
                  <c:v>0.4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'Q8'!$AE$589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'Q8'!$AE$590:$AE$619</c:f>
              <c:numCache>
                <c:formatCode>#,##0.0%</c:formatCode>
                <c:ptCount val="30"/>
                <c:pt idx="0">
                  <c:v>0</c:v>
                </c:pt>
                <c:pt idx="1">
                  <c:v>9.6774193548387094E-2</c:v>
                </c:pt>
                <c:pt idx="6">
                  <c:v>0</c:v>
                </c:pt>
                <c:pt idx="8">
                  <c:v>0.5</c:v>
                </c:pt>
                <c:pt idx="9">
                  <c:v>0.14492753623188406</c:v>
                </c:pt>
                <c:pt idx="11">
                  <c:v>0.4</c:v>
                </c:pt>
                <c:pt idx="12">
                  <c:v>0.5</c:v>
                </c:pt>
                <c:pt idx="13">
                  <c:v>0.3</c:v>
                </c:pt>
                <c:pt idx="19">
                  <c:v>0.1851851851851852</c:v>
                </c:pt>
                <c:pt idx="20">
                  <c:v>0.28571428571428575</c:v>
                </c:pt>
                <c:pt idx="24">
                  <c:v>0.04</c:v>
                </c:pt>
                <c:pt idx="25">
                  <c:v>0</c:v>
                </c:pt>
                <c:pt idx="26">
                  <c:v>0.5</c:v>
                </c:pt>
                <c:pt idx="27">
                  <c:v>0.29166666666666669</c:v>
                </c:pt>
                <c:pt idx="29">
                  <c:v>0.66666666666666674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9279104"/>
        <c:axId val="149280640"/>
      </c:barChart>
      <c:catAx>
        <c:axId val="1492791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8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280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7910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34777688717107"/>
          <c:y val="0.93592487832224869"/>
          <c:w val="0.14371273201628243"/>
          <c:h val="4.0776699029126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other departments in 2005 (n=308)</a:t>
            </a:r>
          </a:p>
        </c:rich>
      </c:tx>
      <c:layout>
        <c:manualLayout>
          <c:xMode val="edge"/>
          <c:yMode val="edge"/>
          <c:x val="0.11671522309711303"/>
          <c:y val="3.2581435837554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853515565371"/>
          <c:y val="0.20300801566419874"/>
          <c:w val="0.8628598760469367"/>
          <c:h val="0.553886067429481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6"/>
              <c:pt idx="0">
                <c:v>Medical devices</c:v>
              </c:pt>
              <c:pt idx="1">
                <c:v>Sterilisation</c:v>
              </c:pt>
              <c:pt idx="2">
                <c:v>Waste management</c:v>
              </c:pt>
              <c:pt idx="3">
                <c:v>Infection control</c:v>
              </c:pt>
              <c:pt idx="4">
                <c:v>Medical analysis lab</c:v>
              </c:pt>
              <c:pt idx="5">
                <c:v>Other</c:v>
              </c:pt>
            </c:strLit>
          </c:cat>
          <c:val>
            <c:numLit>
              <c:formatCode>General</c:formatCode>
              <c:ptCount val="6"/>
              <c:pt idx="0">
                <c:v>0.73100000000000032</c:v>
              </c:pt>
              <c:pt idx="1">
                <c:v>0.15900000000000009</c:v>
              </c:pt>
              <c:pt idx="2">
                <c:v>0.13600000000000001</c:v>
              </c:pt>
              <c:pt idx="3">
                <c:v>0.12000000000000002</c:v>
              </c:pt>
              <c:pt idx="4">
                <c:v>0.10100000000000002</c:v>
              </c:pt>
              <c:pt idx="5">
                <c:v>0.221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9304448"/>
        <c:axId val="149305984"/>
      </c:barChart>
      <c:catAx>
        <c:axId val="14930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0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3059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0444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" footer="0"/>
    <c:pageSetup paperSize="9" orientation="landscape" horizontalDpi="-3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sterilisation in 2010 (n=338)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'Q8'!$B$180:$B$209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'Q8'!$D$180:$D$209</c:f>
              <c:numCache>
                <c:formatCode>0.0%</c:formatCode>
                <c:ptCount val="30"/>
                <c:pt idx="0">
                  <c:v>2.9585798816568047E-3</c:v>
                </c:pt>
                <c:pt idx="1">
                  <c:v>5.9171597633136092E-2</c:v>
                </c:pt>
                <c:pt idx="2">
                  <c:v>0</c:v>
                </c:pt>
                <c:pt idx="3">
                  <c:v>1.1834319526627219E-2</c:v>
                </c:pt>
                <c:pt idx="4">
                  <c:v>2.9585798816568047E-3</c:v>
                </c:pt>
                <c:pt idx="5">
                  <c:v>2.9585798816568047E-3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3.2544378698224852E-2</c:v>
                </c:pt>
                <c:pt idx="10">
                  <c:v>0</c:v>
                </c:pt>
                <c:pt idx="11">
                  <c:v>1.7751479289940829E-2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8.8757396449704144E-3</c:v>
                </c:pt>
                <c:pt idx="20">
                  <c:v>0</c:v>
                </c:pt>
                <c:pt idx="21">
                  <c:v>2.9585798816568047E-3</c:v>
                </c:pt>
                <c:pt idx="22">
                  <c:v>0</c:v>
                </c:pt>
                <c:pt idx="23">
                  <c:v>8.8757396449704144E-3</c:v>
                </c:pt>
                <c:pt idx="24">
                  <c:v>5.9171597633136093E-3</c:v>
                </c:pt>
                <c:pt idx="25">
                  <c:v>5.9171597633136093E-3</c:v>
                </c:pt>
                <c:pt idx="26">
                  <c:v>5.9171597633136093E-3</c:v>
                </c:pt>
                <c:pt idx="27">
                  <c:v>0</c:v>
                </c:pt>
                <c:pt idx="28">
                  <c:v>0</c:v>
                </c:pt>
                <c:pt idx="29">
                  <c:v>2.9585798816568047E-3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'Q8'!$B$180:$B$209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'Q8'!$F$180:$F$209</c:f>
              <c:numCache>
                <c:formatCode>0.0%</c:formatCode>
                <c:ptCount val="30"/>
                <c:pt idx="0">
                  <c:v>1.7751479289940829E-2</c:v>
                </c:pt>
                <c:pt idx="1">
                  <c:v>2.9585798816568047E-3</c:v>
                </c:pt>
                <c:pt idx="2">
                  <c:v>5.9171597633136093E-3</c:v>
                </c:pt>
                <c:pt idx="3">
                  <c:v>5.9171597633136093E-3</c:v>
                </c:pt>
                <c:pt idx="4">
                  <c:v>8.8757396449704144E-3</c:v>
                </c:pt>
                <c:pt idx="5">
                  <c:v>2.0710059171597635E-2</c:v>
                </c:pt>
                <c:pt idx="6">
                  <c:v>0</c:v>
                </c:pt>
                <c:pt idx="7">
                  <c:v>2.9585798816568047E-3</c:v>
                </c:pt>
                <c:pt idx="8">
                  <c:v>1.1834319526627219E-2</c:v>
                </c:pt>
                <c:pt idx="9">
                  <c:v>8.8757396449704144E-3</c:v>
                </c:pt>
                <c:pt idx="10">
                  <c:v>1.4792899408284023E-2</c:v>
                </c:pt>
                <c:pt idx="11">
                  <c:v>0.10059171597633136</c:v>
                </c:pt>
                <c:pt idx="12">
                  <c:v>2.0710059171597635E-2</c:v>
                </c:pt>
                <c:pt idx="13">
                  <c:v>5.9171597633136093E-3</c:v>
                </c:pt>
                <c:pt idx="14">
                  <c:v>2.9585798816568047E-3</c:v>
                </c:pt>
                <c:pt idx="15">
                  <c:v>0.31952662721893493</c:v>
                </c:pt>
                <c:pt idx="16">
                  <c:v>5.9171597633136093E-3</c:v>
                </c:pt>
                <c:pt idx="17">
                  <c:v>2.9585798816568047E-3</c:v>
                </c:pt>
                <c:pt idx="18">
                  <c:v>1.4792899408284023E-2</c:v>
                </c:pt>
                <c:pt idx="19">
                  <c:v>8.8757396449704144E-3</c:v>
                </c:pt>
                <c:pt idx="20">
                  <c:v>5.9171597633136093E-3</c:v>
                </c:pt>
                <c:pt idx="21">
                  <c:v>2.9585798816568046E-2</c:v>
                </c:pt>
                <c:pt idx="22">
                  <c:v>8.8757396449704144E-3</c:v>
                </c:pt>
                <c:pt idx="23">
                  <c:v>1.4792899408284023E-2</c:v>
                </c:pt>
                <c:pt idx="24">
                  <c:v>0.12130177514792899</c:v>
                </c:pt>
                <c:pt idx="25">
                  <c:v>2.3668639053254437E-2</c:v>
                </c:pt>
                <c:pt idx="26">
                  <c:v>1.7751479289940829E-2</c:v>
                </c:pt>
                <c:pt idx="27">
                  <c:v>0</c:v>
                </c:pt>
                <c:pt idx="28">
                  <c:v>5.9171597633136093E-3</c:v>
                </c:pt>
                <c:pt idx="29">
                  <c:v>1.7751479289940829E-2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364736"/>
        <c:axId val="149366272"/>
      </c:barChart>
      <c:catAx>
        <c:axId val="1493647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6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3662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647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infection control in 2010 (n=338)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'Q8'!$B$248:$B$277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'Q8'!$D$248:$D$277</c:f>
              <c:numCache>
                <c:formatCode>0.0%</c:formatCode>
                <c:ptCount val="30"/>
                <c:pt idx="0">
                  <c:v>8.8757396449704144E-3</c:v>
                </c:pt>
                <c:pt idx="1">
                  <c:v>1.1834319526627219E-2</c:v>
                </c:pt>
                <c:pt idx="2">
                  <c:v>5.9171597633136093E-3</c:v>
                </c:pt>
                <c:pt idx="3">
                  <c:v>5.9171597633136093E-3</c:v>
                </c:pt>
                <c:pt idx="4">
                  <c:v>2.9585798816568047E-3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2.0710059171597635E-2</c:v>
                </c:pt>
                <c:pt idx="10">
                  <c:v>0</c:v>
                </c:pt>
                <c:pt idx="11">
                  <c:v>1.1834319526627219E-2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2.9585798816568047E-3</c:v>
                </c:pt>
                <c:pt idx="20">
                  <c:v>2.9585798816568047E-3</c:v>
                </c:pt>
                <c:pt idx="21">
                  <c:v>2.9585798816568047E-3</c:v>
                </c:pt>
                <c:pt idx="22">
                  <c:v>5.9171597633136093E-3</c:v>
                </c:pt>
                <c:pt idx="23">
                  <c:v>1.4792899408284023E-2</c:v>
                </c:pt>
                <c:pt idx="24">
                  <c:v>0</c:v>
                </c:pt>
                <c:pt idx="25">
                  <c:v>5.9171597633136093E-3</c:v>
                </c:pt>
                <c:pt idx="26">
                  <c:v>5.9171597633136093E-3</c:v>
                </c:pt>
                <c:pt idx="27">
                  <c:v>0</c:v>
                </c:pt>
                <c:pt idx="28">
                  <c:v>0</c:v>
                </c:pt>
                <c:pt idx="29">
                  <c:v>5.9171597633136093E-3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'Q8'!$B$248:$B$277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'Q8'!$F$248:$F$277</c:f>
              <c:numCache>
                <c:formatCode>0.0%</c:formatCode>
                <c:ptCount val="30"/>
                <c:pt idx="0">
                  <c:v>1.1834319526627219E-2</c:v>
                </c:pt>
                <c:pt idx="1">
                  <c:v>5.0295857988165681E-2</c:v>
                </c:pt>
                <c:pt idx="2">
                  <c:v>0</c:v>
                </c:pt>
                <c:pt idx="3">
                  <c:v>1.1834319526627219E-2</c:v>
                </c:pt>
                <c:pt idx="4">
                  <c:v>8.8757396449704144E-3</c:v>
                </c:pt>
                <c:pt idx="5">
                  <c:v>2.3668639053254437E-2</c:v>
                </c:pt>
                <c:pt idx="6">
                  <c:v>0</c:v>
                </c:pt>
                <c:pt idx="7">
                  <c:v>2.9585798816568047E-3</c:v>
                </c:pt>
                <c:pt idx="8">
                  <c:v>1.1834319526627219E-2</c:v>
                </c:pt>
                <c:pt idx="9">
                  <c:v>2.0710059171597635E-2</c:v>
                </c:pt>
                <c:pt idx="10">
                  <c:v>1.4792899408284023E-2</c:v>
                </c:pt>
                <c:pt idx="11">
                  <c:v>0.10650887573964497</c:v>
                </c:pt>
                <c:pt idx="12">
                  <c:v>2.0710059171597635E-2</c:v>
                </c:pt>
                <c:pt idx="13">
                  <c:v>5.9171597633136093E-3</c:v>
                </c:pt>
                <c:pt idx="14">
                  <c:v>2.9585798816568047E-3</c:v>
                </c:pt>
                <c:pt idx="15">
                  <c:v>0.31952662721893493</c:v>
                </c:pt>
                <c:pt idx="16">
                  <c:v>5.9171597633136093E-3</c:v>
                </c:pt>
                <c:pt idx="17">
                  <c:v>2.9585798816568047E-3</c:v>
                </c:pt>
                <c:pt idx="18">
                  <c:v>1.4792899408284023E-2</c:v>
                </c:pt>
                <c:pt idx="19">
                  <c:v>1.4792899408284023E-2</c:v>
                </c:pt>
                <c:pt idx="20">
                  <c:v>2.9585798816568047E-3</c:v>
                </c:pt>
                <c:pt idx="21">
                  <c:v>2.9585798816568046E-2</c:v>
                </c:pt>
                <c:pt idx="22">
                  <c:v>2.9585798816568047E-3</c:v>
                </c:pt>
                <c:pt idx="23">
                  <c:v>8.8757396449704144E-3</c:v>
                </c:pt>
                <c:pt idx="24">
                  <c:v>0.12721893491124261</c:v>
                </c:pt>
                <c:pt idx="25">
                  <c:v>2.3668639053254437E-2</c:v>
                </c:pt>
                <c:pt idx="26">
                  <c:v>1.7751479289940829E-2</c:v>
                </c:pt>
                <c:pt idx="27">
                  <c:v>0</c:v>
                </c:pt>
                <c:pt idx="28">
                  <c:v>5.9171597633136093E-3</c:v>
                </c:pt>
                <c:pt idx="29">
                  <c:v>1.4792899408284023E-2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408000"/>
        <c:axId val="149409792"/>
      </c:barChart>
      <c:catAx>
        <c:axId val="1494080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40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40979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4080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other departments in 2010 (n=227-295) </a:t>
            </a:r>
          </a:p>
        </c:rich>
      </c:tx>
      <c:layout>
        <c:manualLayout>
          <c:xMode val="edge"/>
          <c:yMode val="edge"/>
          <c:x val="0.11671522309711303"/>
          <c:y val="3.2581435837554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853515565371"/>
          <c:y val="0.20300801566419874"/>
          <c:w val="0.86285987604693692"/>
          <c:h val="0.553886067429481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6"/>
              <c:pt idx="0">
                <c:v>Medical devices</c:v>
              </c:pt>
              <c:pt idx="1">
                <c:v>Sterilisation</c:v>
              </c:pt>
              <c:pt idx="2">
                <c:v>Waste management</c:v>
              </c:pt>
              <c:pt idx="3">
                <c:v>Infection control</c:v>
              </c:pt>
              <c:pt idx="4">
                <c:v>Medical analysis lab</c:v>
              </c:pt>
              <c:pt idx="5">
                <c:v>Other</c:v>
              </c:pt>
            </c:strLit>
          </c:cat>
          <c:val>
            <c:numLit>
              <c:formatCode>General</c:formatCode>
              <c:ptCount val="6"/>
              <c:pt idx="0">
                <c:v>0.73100000000000032</c:v>
              </c:pt>
              <c:pt idx="1">
                <c:v>0.15900000000000009</c:v>
              </c:pt>
              <c:pt idx="2">
                <c:v>0.13600000000000001</c:v>
              </c:pt>
              <c:pt idx="3">
                <c:v>0.12000000000000002</c:v>
              </c:pt>
              <c:pt idx="4">
                <c:v>0.10100000000000002</c:v>
              </c:pt>
              <c:pt idx="5">
                <c:v>0.221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9421056"/>
        <c:axId val="149517056"/>
      </c:barChart>
      <c:catAx>
        <c:axId val="1494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51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5170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42105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" footer="0"/>
    <c:pageSetup paperSize="9" orientation="landscape" horizontalDpi="-3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other departments in the hospital in 2010 (n=1045)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'Q8'!$F$7:$F$36</c:f>
              <c:numCache>
                <c:formatCode>#,##0.0%</c:formatCode>
                <c:ptCount val="30"/>
                <c:pt idx="0">
                  <c:v>6.6985645933014355E-3</c:v>
                </c:pt>
                <c:pt idx="1">
                  <c:v>2.0095693779904306E-2</c:v>
                </c:pt>
                <c:pt idx="2">
                  <c:v>1.9138755980861245E-3</c:v>
                </c:pt>
                <c:pt idx="3">
                  <c:v>5.7416267942583732E-3</c:v>
                </c:pt>
                <c:pt idx="4">
                  <c:v>3.8277511961722489E-3</c:v>
                </c:pt>
                <c:pt idx="5">
                  <c:v>7.6555023923444978E-3</c:v>
                </c:pt>
                <c:pt idx="6">
                  <c:v>0</c:v>
                </c:pt>
                <c:pt idx="7">
                  <c:v>9.5693779904306223E-4</c:v>
                </c:pt>
                <c:pt idx="8">
                  <c:v>3.8277511961722489E-3</c:v>
                </c:pt>
                <c:pt idx="9">
                  <c:v>1.3397129186602871E-2</c:v>
                </c:pt>
                <c:pt idx="10">
                  <c:v>4.7846889952153108E-3</c:v>
                </c:pt>
                <c:pt idx="11">
                  <c:v>4.0191387559808611E-2</c:v>
                </c:pt>
                <c:pt idx="12">
                  <c:v>6.6985645933014355E-3</c:v>
                </c:pt>
                <c:pt idx="13">
                  <c:v>4.7846889952153108E-3</c:v>
                </c:pt>
                <c:pt idx="14">
                  <c:v>9.5693779904306223E-4</c:v>
                </c:pt>
                <c:pt idx="15">
                  <c:v>0.10334928229665072</c:v>
                </c:pt>
                <c:pt idx="16">
                  <c:v>1.9138755980861245E-3</c:v>
                </c:pt>
                <c:pt idx="17">
                  <c:v>9.5693779904306223E-4</c:v>
                </c:pt>
                <c:pt idx="18">
                  <c:v>4.7846889952153108E-3</c:v>
                </c:pt>
                <c:pt idx="19">
                  <c:v>5.7416267942583732E-3</c:v>
                </c:pt>
                <c:pt idx="20">
                  <c:v>1.9138755980861245E-3</c:v>
                </c:pt>
                <c:pt idx="21">
                  <c:v>1.0526315789473684E-2</c:v>
                </c:pt>
                <c:pt idx="22">
                  <c:v>2.8708133971291866E-3</c:v>
                </c:pt>
                <c:pt idx="23">
                  <c:v>7.6555023923444978E-3</c:v>
                </c:pt>
                <c:pt idx="24">
                  <c:v>4.1148325358851677E-2</c:v>
                </c:pt>
                <c:pt idx="25">
                  <c:v>1.0526315789473684E-2</c:v>
                </c:pt>
                <c:pt idx="26">
                  <c:v>7.6555023923444978E-3</c:v>
                </c:pt>
                <c:pt idx="27">
                  <c:v>0</c:v>
                </c:pt>
                <c:pt idx="28">
                  <c:v>1.9138755980861245E-3</c:v>
                </c:pt>
                <c:pt idx="29">
                  <c:v>6.6985645933014355E-3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'Q8'!$J$7:$J$36</c:f>
              <c:numCache>
                <c:formatCode>#,##0.0%</c:formatCode>
                <c:ptCount val="30"/>
                <c:pt idx="0">
                  <c:v>2.7751196172248804E-2</c:v>
                </c:pt>
                <c:pt idx="1">
                  <c:v>1.8181818181818181E-2</c:v>
                </c:pt>
                <c:pt idx="2">
                  <c:v>3.8277511961722489E-3</c:v>
                </c:pt>
                <c:pt idx="3">
                  <c:v>4.4976076555023926E-2</c:v>
                </c:pt>
                <c:pt idx="4">
                  <c:v>3.3492822966507178E-2</c:v>
                </c:pt>
                <c:pt idx="5">
                  <c:v>3.2535885167464113E-2</c:v>
                </c:pt>
                <c:pt idx="6">
                  <c:v>4.7846889952153108E-3</c:v>
                </c:pt>
                <c:pt idx="7">
                  <c:v>1.6267942583732056E-2</c:v>
                </c:pt>
                <c:pt idx="8">
                  <c:v>3.6363636363636362E-2</c:v>
                </c:pt>
                <c:pt idx="9">
                  <c:v>2.583732057416268E-2</c:v>
                </c:pt>
                <c:pt idx="10">
                  <c:v>1.0526315789473684E-2</c:v>
                </c:pt>
                <c:pt idx="11">
                  <c:v>6.1244019138755983E-2</c:v>
                </c:pt>
                <c:pt idx="12">
                  <c:v>2.2966507177033493E-2</c:v>
                </c:pt>
                <c:pt idx="13">
                  <c:v>3.9234449760765552E-2</c:v>
                </c:pt>
                <c:pt idx="14">
                  <c:v>3.2535885167464113E-2</c:v>
                </c:pt>
                <c:pt idx="15">
                  <c:v>7.6555023923444978E-3</c:v>
                </c:pt>
                <c:pt idx="16">
                  <c:v>2.4880382775119617E-2</c:v>
                </c:pt>
                <c:pt idx="17">
                  <c:v>2.8708133971291866E-3</c:v>
                </c:pt>
                <c:pt idx="18">
                  <c:v>0</c:v>
                </c:pt>
                <c:pt idx="19">
                  <c:v>6.6985645933014355E-3</c:v>
                </c:pt>
                <c:pt idx="20">
                  <c:v>1.1483253588516746E-2</c:v>
                </c:pt>
                <c:pt idx="21">
                  <c:v>3.2535885167464113E-2</c:v>
                </c:pt>
                <c:pt idx="22">
                  <c:v>2.1052631578947368E-2</c:v>
                </c:pt>
                <c:pt idx="23">
                  <c:v>2.1052631578947368E-2</c:v>
                </c:pt>
                <c:pt idx="24">
                  <c:v>1.4354066985645933E-2</c:v>
                </c:pt>
                <c:pt idx="25">
                  <c:v>1.1483253588516746E-2</c:v>
                </c:pt>
                <c:pt idx="26">
                  <c:v>5.8373205741626792E-2</c:v>
                </c:pt>
                <c:pt idx="27">
                  <c:v>1.6267942583732056E-2</c:v>
                </c:pt>
                <c:pt idx="28">
                  <c:v>1.6267942583732056E-2</c:v>
                </c:pt>
                <c:pt idx="29">
                  <c:v>1.5311004784688996E-2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542784"/>
        <c:axId val="149544320"/>
      </c:barChart>
      <c:catAx>
        <c:axId val="1495427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54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5443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5427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Responsibility of pharmacy directors for other departments in the hospital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n=1045 (2010), n=817 (2005)</a:t>
            </a:r>
          </a:p>
        </c:rich>
      </c:tx>
      <c:layout>
        <c:manualLayout>
          <c:xMode val="edge"/>
          <c:yMode val="edge"/>
          <c:x val="0.11484949361696264"/>
          <c:y val="3.1376450900040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15212945857026E-2"/>
          <c:y val="0.18377441410524695"/>
          <c:w val="0.8929153374252512"/>
          <c:h val="0.51098251726824651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'Q8'!$D$75:$D$104</c:f>
              <c:numCache>
                <c:formatCode>0.0%</c:formatCode>
                <c:ptCount val="30"/>
                <c:pt idx="0">
                  <c:v>0.19444444444444445</c:v>
                </c:pt>
                <c:pt idx="1">
                  <c:v>0.52500000000000002</c:v>
                </c:pt>
                <c:pt idx="2">
                  <c:v>0.33333333333333331</c:v>
                </c:pt>
                <c:pt idx="3">
                  <c:v>0.11320754716981132</c:v>
                </c:pt>
                <c:pt idx="4">
                  <c:v>0.10256410256410256</c:v>
                </c:pt>
                <c:pt idx="5">
                  <c:v>0.19047619047619047</c:v>
                </c:pt>
                <c:pt idx="6">
                  <c:v>0</c:v>
                </c:pt>
                <c:pt idx="7">
                  <c:v>5.5555555555555552E-2</c:v>
                </c:pt>
                <c:pt idx="8">
                  <c:v>9.5238095238095233E-2</c:v>
                </c:pt>
                <c:pt idx="9">
                  <c:v>0.34146341463414637</c:v>
                </c:pt>
                <c:pt idx="10">
                  <c:v>0.3125</c:v>
                </c:pt>
                <c:pt idx="11">
                  <c:v>0.39622641509433965</c:v>
                </c:pt>
                <c:pt idx="12">
                  <c:v>0.22580645161290322</c:v>
                </c:pt>
                <c:pt idx="13">
                  <c:v>0.10869565217391304</c:v>
                </c:pt>
                <c:pt idx="14">
                  <c:v>2.8571428571428571E-2</c:v>
                </c:pt>
                <c:pt idx="15">
                  <c:v>0.93103448275862066</c:v>
                </c:pt>
                <c:pt idx="16">
                  <c:v>7.1428571428571425E-2</c:v>
                </c:pt>
                <c:pt idx="17">
                  <c:v>0.25</c:v>
                </c:pt>
                <c:pt idx="18">
                  <c:v>1</c:v>
                </c:pt>
                <c:pt idx="19">
                  <c:v>0.46153846153846156</c:v>
                </c:pt>
                <c:pt idx="20">
                  <c:v>0.14285714285714285</c:v>
                </c:pt>
                <c:pt idx="21">
                  <c:v>0.24444444444444444</c:v>
                </c:pt>
                <c:pt idx="22">
                  <c:v>0.12</c:v>
                </c:pt>
                <c:pt idx="23">
                  <c:v>0.26666666666666666</c:v>
                </c:pt>
                <c:pt idx="24">
                  <c:v>0.74137931034482762</c:v>
                </c:pt>
                <c:pt idx="25">
                  <c:v>0.47826086956521741</c:v>
                </c:pt>
                <c:pt idx="26">
                  <c:v>0.11594202898550725</c:v>
                </c:pt>
                <c:pt idx="27">
                  <c:v>0</c:v>
                </c:pt>
                <c:pt idx="28">
                  <c:v>0.10526315789473684</c:v>
                </c:pt>
                <c:pt idx="29">
                  <c:v>0.30434782608695654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'Q8'!$B$75:$B$104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'Q8'!$E$75:$E$104</c:f>
              <c:numCache>
                <c:formatCode>0.0%</c:formatCode>
                <c:ptCount val="30"/>
                <c:pt idx="0">
                  <c:v>0.161</c:v>
                </c:pt>
                <c:pt idx="1">
                  <c:v>0.76900000000000002</c:v>
                </c:pt>
                <c:pt idx="4">
                  <c:v>0.2</c:v>
                </c:pt>
                <c:pt idx="5">
                  <c:v>0.5</c:v>
                </c:pt>
                <c:pt idx="6">
                  <c:v>0.2</c:v>
                </c:pt>
                <c:pt idx="7">
                  <c:v>0</c:v>
                </c:pt>
                <c:pt idx="8">
                  <c:v>5.7000000000000002E-2</c:v>
                </c:pt>
                <c:pt idx="9">
                  <c:v>0.91700000000000004</c:v>
                </c:pt>
                <c:pt idx="11">
                  <c:v>0.219</c:v>
                </c:pt>
                <c:pt idx="12">
                  <c:v>0.35699999999999998</c:v>
                </c:pt>
                <c:pt idx="13">
                  <c:v>0.21</c:v>
                </c:pt>
                <c:pt idx="14">
                  <c:v>4.2999999999999997E-2</c:v>
                </c:pt>
                <c:pt idx="15">
                  <c:v>0.54500000000000004</c:v>
                </c:pt>
                <c:pt idx="17">
                  <c:v>0.77300000000000002</c:v>
                </c:pt>
                <c:pt idx="18">
                  <c:v>1</c:v>
                </c:pt>
                <c:pt idx="19">
                  <c:v>0.34599999999999997</c:v>
                </c:pt>
                <c:pt idx="20">
                  <c:v>0</c:v>
                </c:pt>
                <c:pt idx="21">
                  <c:v>0.46500000000000002</c:v>
                </c:pt>
                <c:pt idx="24">
                  <c:v>0.93400000000000005</c:v>
                </c:pt>
                <c:pt idx="25">
                  <c:v>0.68</c:v>
                </c:pt>
                <c:pt idx="26">
                  <c:v>0.157</c:v>
                </c:pt>
                <c:pt idx="28">
                  <c:v>0.35699999999999998</c:v>
                </c:pt>
                <c:pt idx="29">
                  <c:v>0.44400000000000001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'Q8'!$B$75:$B$104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'Q8'!$F$75:$F$104</c:f>
              <c:numCache>
                <c:formatCode>#,##0.0%</c:formatCode>
                <c:ptCount val="30"/>
                <c:pt idx="0">
                  <c:v>0.17647058823529413</c:v>
                </c:pt>
                <c:pt idx="1">
                  <c:v>0.88235294117647056</c:v>
                </c:pt>
                <c:pt idx="6">
                  <c:v>0.3</c:v>
                </c:pt>
                <c:pt idx="8">
                  <c:v>0.10526315789473685</c:v>
                </c:pt>
                <c:pt idx="9">
                  <c:v>0.93939393939393934</c:v>
                </c:pt>
                <c:pt idx="11">
                  <c:v>0.24175824175824176</c:v>
                </c:pt>
                <c:pt idx="12">
                  <c:v>0.125</c:v>
                </c:pt>
                <c:pt idx="13">
                  <c:v>0.20930232558139536</c:v>
                </c:pt>
                <c:pt idx="19">
                  <c:v>0.55319148936170215</c:v>
                </c:pt>
                <c:pt idx="20">
                  <c:v>0.21875</c:v>
                </c:pt>
                <c:pt idx="24">
                  <c:v>0.71111111111111114</c:v>
                </c:pt>
                <c:pt idx="25">
                  <c:v>0.66666666666666674</c:v>
                </c:pt>
                <c:pt idx="26">
                  <c:v>0.16129032258064516</c:v>
                </c:pt>
                <c:pt idx="27">
                  <c:v>0</c:v>
                </c:pt>
                <c:pt idx="28">
                  <c:v>0.73333333333333328</c:v>
                </c:pt>
                <c:pt idx="29">
                  <c:v>0.17105263157894737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1152128"/>
        <c:axId val="151153664"/>
      </c:barChart>
      <c:catAx>
        <c:axId val="1511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15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536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15212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347391131082515"/>
          <c:y val="0.93243275619157961"/>
          <c:w val="0.23984330983496197"/>
          <c:h val="3.54729415635037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infection control in 2005 (n=304)</a:t>
            </a:r>
          </a:p>
        </c:rich>
      </c:tx>
      <c:layout>
        <c:manualLayout>
          <c:xMode val="edge"/>
          <c:yMode val="edge"/>
          <c:x val="0.1078261626136513"/>
          <c:y val="3.359199297379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00000000000043E-2"/>
          <c:y val="0.16279110846432074"/>
          <c:w val="0.89565217391304353"/>
          <c:h val="0.485789339544320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'Q8'!$B$284:$B$306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'Q8'!$C$284:$C$306</c:f>
              <c:numCache>
                <c:formatCode>#,##0.0%</c:formatCode>
                <c:ptCount val="23"/>
                <c:pt idx="0">
                  <c:v>1.2999999999999999E-2</c:v>
                </c:pt>
                <c:pt idx="1">
                  <c:v>0</c:v>
                </c:pt>
                <c:pt idx="2">
                  <c:v>3.0000000000000001E-3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1.2999999999999999E-2</c:v>
                </c:pt>
                <c:pt idx="8">
                  <c:v>2.3E-2</c:v>
                </c:pt>
                <c:pt idx="9">
                  <c:v>1.2999999999999999E-2</c:v>
                </c:pt>
                <c:pt idx="10">
                  <c:v>0</c:v>
                </c:pt>
                <c:pt idx="11">
                  <c:v>0</c:v>
                </c:pt>
                <c:pt idx="12">
                  <c:v>0.01</c:v>
                </c:pt>
                <c:pt idx="13">
                  <c:v>3.0000000000000001E-3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1.6E-2</c:v>
                </c:pt>
                <c:pt idx="18">
                  <c:v>3.0000000000000001E-3</c:v>
                </c:pt>
                <c:pt idx="19">
                  <c:v>3.0000000000000001E-3</c:v>
                </c:pt>
                <c:pt idx="20">
                  <c:v>3.0000000000000001E-3</c:v>
                </c:pt>
                <c:pt idx="21">
                  <c:v>1.6E-2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'Q8'!$B$284:$B$306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'Q8'!$D$284:$D$306</c:f>
              <c:numCache>
                <c:formatCode>0.0%</c:formatCode>
                <c:ptCount val="23"/>
                <c:pt idx="0">
                  <c:v>6.0000000000000001E-3</c:v>
                </c:pt>
                <c:pt idx="1">
                  <c:v>3.2000000000000001E-2</c:v>
                </c:pt>
                <c:pt idx="2">
                  <c:v>7.0000000000000001E-3</c:v>
                </c:pt>
                <c:pt idx="3">
                  <c:v>0.104</c:v>
                </c:pt>
                <c:pt idx="4">
                  <c:v>6.0000000000000001E-3</c:v>
                </c:pt>
                <c:pt idx="5">
                  <c:v>3.0000000000000001E-3</c:v>
                </c:pt>
                <c:pt idx="6">
                  <c:v>6.0000000000000001E-3</c:v>
                </c:pt>
                <c:pt idx="7">
                  <c:v>5.7999999999999996E-2</c:v>
                </c:pt>
                <c:pt idx="8">
                  <c:v>7.8000000000000014E-2</c:v>
                </c:pt>
                <c:pt idx="9">
                  <c:v>3.0000000000000009E-3</c:v>
                </c:pt>
                <c:pt idx="10">
                  <c:v>4.2000000000000003E-2</c:v>
                </c:pt>
                <c:pt idx="11">
                  <c:v>6.0000000000000001E-3</c:v>
                </c:pt>
                <c:pt idx="12">
                  <c:v>8.7000000000000008E-2</c:v>
                </c:pt>
                <c:pt idx="13">
                  <c:v>5.1999999999999998E-2</c:v>
                </c:pt>
                <c:pt idx="14">
                  <c:v>1.2999999999999999E-2</c:v>
                </c:pt>
                <c:pt idx="15">
                  <c:v>2.9000000000000001E-2</c:v>
                </c:pt>
                <c:pt idx="16">
                  <c:v>0</c:v>
                </c:pt>
                <c:pt idx="17">
                  <c:v>4.9000000000000002E-2</c:v>
                </c:pt>
                <c:pt idx="18">
                  <c:v>0.182</c:v>
                </c:pt>
                <c:pt idx="19">
                  <c:v>5.1999999999999998E-2</c:v>
                </c:pt>
                <c:pt idx="20">
                  <c:v>3.2999999999999995E-2</c:v>
                </c:pt>
                <c:pt idx="21">
                  <c:v>1.6E-2</c:v>
                </c:pt>
                <c:pt idx="22">
                  <c:v>1.2999999999999999E-2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186240"/>
        <c:axId val="152196224"/>
      </c:barChart>
      <c:catAx>
        <c:axId val="15218624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19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962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1862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17524760371805"/>
          <c:y val="0.92391472100803651"/>
          <c:w val="0.1293462971824659"/>
          <c:h val="5.65218274214754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medical analysis lab in 2010 (n=338)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'Q8'!$B$314:$B$343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'Q8'!$D$314:$D$343</c:f>
              <c:numCache>
                <c:formatCode>0.0%</c:formatCode>
                <c:ptCount val="30"/>
                <c:pt idx="0">
                  <c:v>5.9171597633136093E-3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2.9585798816568047E-3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2.9585798816568047E-3</c:v>
                </c:pt>
                <c:pt idx="9">
                  <c:v>5.9171597633136093E-3</c:v>
                </c:pt>
                <c:pt idx="10">
                  <c:v>2.9585798816568047E-3</c:v>
                </c:pt>
                <c:pt idx="11">
                  <c:v>1.4792899408284023E-2</c:v>
                </c:pt>
                <c:pt idx="12">
                  <c:v>5.9171597633136093E-3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2.9585798816568047E-3</c:v>
                </c:pt>
                <c:pt idx="18">
                  <c:v>0</c:v>
                </c:pt>
                <c:pt idx="19">
                  <c:v>5.9171597633136093E-3</c:v>
                </c:pt>
                <c:pt idx="20">
                  <c:v>0</c:v>
                </c:pt>
                <c:pt idx="21">
                  <c:v>2.9585798816568047E-3</c:v>
                </c:pt>
                <c:pt idx="22">
                  <c:v>0</c:v>
                </c:pt>
                <c:pt idx="23">
                  <c:v>5.9171597633136093E-3</c:v>
                </c:pt>
                <c:pt idx="24">
                  <c:v>5.9171597633136093E-3</c:v>
                </c:pt>
                <c:pt idx="25">
                  <c:v>2.9585798816568047E-3</c:v>
                </c:pt>
                <c:pt idx="26">
                  <c:v>5.9171597633136093E-3</c:v>
                </c:pt>
                <c:pt idx="27">
                  <c:v>0</c:v>
                </c:pt>
                <c:pt idx="28">
                  <c:v>0</c:v>
                </c:pt>
                <c:pt idx="29">
                  <c:v>2.9585798816568047E-3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'Q8'!$B$314:$B$343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'Q8'!$F$314:$F$343</c:f>
              <c:numCache>
                <c:formatCode>0.0%</c:formatCode>
                <c:ptCount val="30"/>
                <c:pt idx="0">
                  <c:v>1.4792899408284023E-2</c:v>
                </c:pt>
                <c:pt idx="1">
                  <c:v>6.2130177514792898E-2</c:v>
                </c:pt>
                <c:pt idx="2">
                  <c:v>5.9171597633136093E-3</c:v>
                </c:pt>
                <c:pt idx="3">
                  <c:v>1.7751479289940829E-2</c:v>
                </c:pt>
                <c:pt idx="4">
                  <c:v>8.8757396449704144E-3</c:v>
                </c:pt>
                <c:pt idx="5">
                  <c:v>2.3668639053254437E-2</c:v>
                </c:pt>
                <c:pt idx="6">
                  <c:v>0</c:v>
                </c:pt>
                <c:pt idx="7">
                  <c:v>2.9585798816568047E-3</c:v>
                </c:pt>
                <c:pt idx="8">
                  <c:v>8.8757396449704144E-3</c:v>
                </c:pt>
                <c:pt idx="9">
                  <c:v>3.5502958579881658E-2</c:v>
                </c:pt>
                <c:pt idx="10">
                  <c:v>1.1834319526627219E-2</c:v>
                </c:pt>
                <c:pt idx="11">
                  <c:v>0.10355029585798817</c:v>
                </c:pt>
                <c:pt idx="12">
                  <c:v>1.4792899408284023E-2</c:v>
                </c:pt>
                <c:pt idx="13">
                  <c:v>5.9171597633136093E-3</c:v>
                </c:pt>
                <c:pt idx="14">
                  <c:v>2.9585798816568047E-3</c:v>
                </c:pt>
                <c:pt idx="15">
                  <c:v>0.31952662721893493</c:v>
                </c:pt>
                <c:pt idx="16">
                  <c:v>5.9171597633136093E-3</c:v>
                </c:pt>
                <c:pt idx="17">
                  <c:v>0</c:v>
                </c:pt>
                <c:pt idx="18">
                  <c:v>1.4792899408284023E-2</c:v>
                </c:pt>
                <c:pt idx="19">
                  <c:v>1.1834319526627219E-2</c:v>
                </c:pt>
                <c:pt idx="20">
                  <c:v>5.9171597633136093E-3</c:v>
                </c:pt>
                <c:pt idx="21">
                  <c:v>2.9585798816568046E-2</c:v>
                </c:pt>
                <c:pt idx="22">
                  <c:v>8.8757396449704144E-3</c:v>
                </c:pt>
                <c:pt idx="23">
                  <c:v>1.7751479289940829E-2</c:v>
                </c:pt>
                <c:pt idx="24">
                  <c:v>0.12130177514792899</c:v>
                </c:pt>
                <c:pt idx="25">
                  <c:v>2.6627218934911243E-2</c:v>
                </c:pt>
                <c:pt idx="26">
                  <c:v>1.7751479289940829E-2</c:v>
                </c:pt>
                <c:pt idx="27">
                  <c:v>0</c:v>
                </c:pt>
                <c:pt idx="28">
                  <c:v>5.9171597633136093E-3</c:v>
                </c:pt>
                <c:pt idx="29">
                  <c:v>1.7751479289940829E-2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328064"/>
        <c:axId val="152329600"/>
      </c:barChart>
      <c:catAx>
        <c:axId val="1523280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2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3296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280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medical devices in 2010 (n=338)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'Q8'!$B$382:$B$411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'Q8'!$D$382:$D$411</c:f>
              <c:numCache>
                <c:formatCode>0.0%</c:formatCode>
                <c:ptCount val="30"/>
                <c:pt idx="0">
                  <c:v>1.7751479289940829E-2</c:v>
                </c:pt>
                <c:pt idx="1">
                  <c:v>5.6213017751479293E-2</c:v>
                </c:pt>
                <c:pt idx="2">
                  <c:v>2.9585798816568047E-3</c:v>
                </c:pt>
                <c:pt idx="3">
                  <c:v>1.1834319526627219E-2</c:v>
                </c:pt>
                <c:pt idx="4">
                  <c:v>8.8757396449704144E-3</c:v>
                </c:pt>
                <c:pt idx="5">
                  <c:v>8.8757396449704144E-3</c:v>
                </c:pt>
                <c:pt idx="6">
                  <c:v>0</c:v>
                </c:pt>
                <c:pt idx="7">
                  <c:v>2.9585798816568047E-3</c:v>
                </c:pt>
                <c:pt idx="8">
                  <c:v>0</c:v>
                </c:pt>
                <c:pt idx="9">
                  <c:v>1.7751479289940829E-2</c:v>
                </c:pt>
                <c:pt idx="10">
                  <c:v>8.8757396449704144E-3</c:v>
                </c:pt>
                <c:pt idx="11">
                  <c:v>6.5088757396449703E-2</c:v>
                </c:pt>
                <c:pt idx="12">
                  <c:v>1.4792899408284023E-2</c:v>
                </c:pt>
                <c:pt idx="13">
                  <c:v>0</c:v>
                </c:pt>
                <c:pt idx="14">
                  <c:v>0</c:v>
                </c:pt>
                <c:pt idx="15">
                  <c:v>0.31952662721893493</c:v>
                </c:pt>
                <c:pt idx="16">
                  <c:v>5.9171597633136093E-3</c:v>
                </c:pt>
                <c:pt idx="17">
                  <c:v>2.9585798816568047E-3</c:v>
                </c:pt>
                <c:pt idx="18">
                  <c:v>1.4792899408284023E-2</c:v>
                </c:pt>
                <c:pt idx="19">
                  <c:v>2.9585798816568047E-3</c:v>
                </c:pt>
                <c:pt idx="20">
                  <c:v>2.9585798816568047E-3</c:v>
                </c:pt>
                <c:pt idx="21">
                  <c:v>2.9585798816568046E-2</c:v>
                </c:pt>
                <c:pt idx="22">
                  <c:v>2.9585798816568047E-3</c:v>
                </c:pt>
                <c:pt idx="23">
                  <c:v>8.8757396449704144E-3</c:v>
                </c:pt>
                <c:pt idx="24">
                  <c:v>0.11834319526627218</c:v>
                </c:pt>
                <c:pt idx="25">
                  <c:v>2.3668639053254437E-2</c:v>
                </c:pt>
                <c:pt idx="26">
                  <c:v>2.0710059171597635E-2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'Q8'!$B$382:$B$411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'Q8'!$F$382:$F$411</c:f>
              <c:numCache>
                <c:formatCode>0.0%</c:formatCode>
                <c:ptCount val="30"/>
                <c:pt idx="0">
                  <c:v>2.9585798816568047E-3</c:v>
                </c:pt>
                <c:pt idx="1">
                  <c:v>5.9171597633136093E-3</c:v>
                </c:pt>
                <c:pt idx="2">
                  <c:v>2.9585798816568047E-3</c:v>
                </c:pt>
                <c:pt idx="3">
                  <c:v>5.9171597633136093E-3</c:v>
                </c:pt>
                <c:pt idx="4">
                  <c:v>2.9585798816568047E-3</c:v>
                </c:pt>
                <c:pt idx="5">
                  <c:v>1.4792899408284023E-2</c:v>
                </c:pt>
                <c:pt idx="6">
                  <c:v>0</c:v>
                </c:pt>
                <c:pt idx="7">
                  <c:v>0</c:v>
                </c:pt>
                <c:pt idx="8">
                  <c:v>1.1834319526627219E-2</c:v>
                </c:pt>
                <c:pt idx="9">
                  <c:v>2.3668639053254437E-2</c:v>
                </c:pt>
                <c:pt idx="10">
                  <c:v>5.9171597633136093E-3</c:v>
                </c:pt>
                <c:pt idx="11">
                  <c:v>5.3254437869822487E-2</c:v>
                </c:pt>
                <c:pt idx="12">
                  <c:v>5.9171597633136093E-3</c:v>
                </c:pt>
                <c:pt idx="13">
                  <c:v>5.9171597633136093E-3</c:v>
                </c:pt>
                <c:pt idx="14">
                  <c:v>2.9585798816568047E-3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1.4792899408284023E-2</c:v>
                </c:pt>
                <c:pt idx="20">
                  <c:v>2.9585798816568047E-3</c:v>
                </c:pt>
                <c:pt idx="21">
                  <c:v>2.9585798816568047E-3</c:v>
                </c:pt>
                <c:pt idx="22">
                  <c:v>5.9171597633136093E-3</c:v>
                </c:pt>
                <c:pt idx="23">
                  <c:v>1.4792899408284023E-2</c:v>
                </c:pt>
                <c:pt idx="24">
                  <c:v>8.8757396449704144E-3</c:v>
                </c:pt>
                <c:pt idx="25">
                  <c:v>5.9171597633136093E-3</c:v>
                </c:pt>
                <c:pt idx="26">
                  <c:v>2.9585798816568047E-3</c:v>
                </c:pt>
                <c:pt idx="27">
                  <c:v>0</c:v>
                </c:pt>
                <c:pt idx="28">
                  <c:v>5.9171597633136093E-3</c:v>
                </c:pt>
                <c:pt idx="29">
                  <c:v>2.0710059171597635E-2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375680"/>
        <c:axId val="152377216"/>
      </c:barChart>
      <c:catAx>
        <c:axId val="1523756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7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37721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756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other in 2010 (n=338)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'Q8'!$B$520:$B$549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'Q8'!$D$520:$D$549</c:f>
              <c:numCache>
                <c:formatCode>0.0%</c:formatCode>
                <c:ptCount val="30"/>
                <c:pt idx="0">
                  <c:v>8.8757396449704144E-3</c:v>
                </c:pt>
                <c:pt idx="1">
                  <c:v>2.9585798816568047E-3</c:v>
                </c:pt>
                <c:pt idx="2">
                  <c:v>5.9171597633136093E-3</c:v>
                </c:pt>
                <c:pt idx="3">
                  <c:v>1.1834319526627219E-2</c:v>
                </c:pt>
                <c:pt idx="4">
                  <c:v>0</c:v>
                </c:pt>
                <c:pt idx="5">
                  <c:v>2.3668639053254437E-2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1.4792899408284023E-2</c:v>
                </c:pt>
                <c:pt idx="10">
                  <c:v>0</c:v>
                </c:pt>
                <c:pt idx="11">
                  <c:v>6.8047337278106509E-2</c:v>
                </c:pt>
                <c:pt idx="12">
                  <c:v>0</c:v>
                </c:pt>
                <c:pt idx="13">
                  <c:v>5.9171597633136093E-3</c:v>
                </c:pt>
                <c:pt idx="14">
                  <c:v>2.9585798816568047E-3</c:v>
                </c:pt>
                <c:pt idx="15">
                  <c:v>2.9585798816568047E-3</c:v>
                </c:pt>
                <c:pt idx="16">
                  <c:v>0</c:v>
                </c:pt>
                <c:pt idx="17">
                  <c:v>2.9585798816568047E-3</c:v>
                </c:pt>
                <c:pt idx="18">
                  <c:v>0</c:v>
                </c:pt>
                <c:pt idx="19">
                  <c:v>1.1834319526627219E-2</c:v>
                </c:pt>
                <c:pt idx="20">
                  <c:v>2.9585798816568047E-3</c:v>
                </c:pt>
                <c:pt idx="21">
                  <c:v>2.9585798816568047E-3</c:v>
                </c:pt>
                <c:pt idx="22">
                  <c:v>8.8757396449704144E-3</c:v>
                </c:pt>
                <c:pt idx="23">
                  <c:v>2.0710059171597635E-2</c:v>
                </c:pt>
                <c:pt idx="24">
                  <c:v>1.7751479289940829E-2</c:v>
                </c:pt>
                <c:pt idx="25">
                  <c:v>1.4792899408284023E-2</c:v>
                </c:pt>
                <c:pt idx="26">
                  <c:v>2.9585798816568047E-3</c:v>
                </c:pt>
                <c:pt idx="27">
                  <c:v>0</c:v>
                </c:pt>
                <c:pt idx="28">
                  <c:v>5.9171597633136093E-3</c:v>
                </c:pt>
                <c:pt idx="29">
                  <c:v>1.4792899408284023E-2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'Q8'!$B$520:$B$549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'Q8'!$F$520:$F$549</c:f>
              <c:numCache>
                <c:formatCode>0.0%</c:formatCode>
                <c:ptCount val="30"/>
                <c:pt idx="0">
                  <c:v>1.1834319526627219E-2</c:v>
                </c:pt>
                <c:pt idx="1">
                  <c:v>5.9171597633136092E-2</c:v>
                </c:pt>
                <c:pt idx="2">
                  <c:v>0</c:v>
                </c:pt>
                <c:pt idx="3">
                  <c:v>5.9171597633136093E-3</c:v>
                </c:pt>
                <c:pt idx="4">
                  <c:v>1.1834319526627219E-2</c:v>
                </c:pt>
                <c:pt idx="5">
                  <c:v>0</c:v>
                </c:pt>
                <c:pt idx="6">
                  <c:v>0</c:v>
                </c:pt>
                <c:pt idx="7">
                  <c:v>2.9585798816568047E-3</c:v>
                </c:pt>
                <c:pt idx="8">
                  <c:v>1.1834319526627219E-2</c:v>
                </c:pt>
                <c:pt idx="9">
                  <c:v>2.6627218934911243E-2</c:v>
                </c:pt>
                <c:pt idx="10">
                  <c:v>1.4792899408284023E-2</c:v>
                </c:pt>
                <c:pt idx="11">
                  <c:v>5.0295857988165681E-2</c:v>
                </c:pt>
                <c:pt idx="12">
                  <c:v>2.0710059171597635E-2</c:v>
                </c:pt>
                <c:pt idx="13">
                  <c:v>0</c:v>
                </c:pt>
                <c:pt idx="14">
                  <c:v>0</c:v>
                </c:pt>
                <c:pt idx="15">
                  <c:v>0.31656804733727811</c:v>
                </c:pt>
                <c:pt idx="16">
                  <c:v>5.9171597633136093E-3</c:v>
                </c:pt>
                <c:pt idx="17">
                  <c:v>0</c:v>
                </c:pt>
                <c:pt idx="18">
                  <c:v>1.4792899408284023E-2</c:v>
                </c:pt>
                <c:pt idx="19">
                  <c:v>5.9171597633136093E-3</c:v>
                </c:pt>
                <c:pt idx="20">
                  <c:v>2.9585798816568047E-3</c:v>
                </c:pt>
                <c:pt idx="21">
                  <c:v>2.9585798816568046E-2</c:v>
                </c:pt>
                <c:pt idx="22">
                  <c:v>0</c:v>
                </c:pt>
                <c:pt idx="23">
                  <c:v>2.9585798816568047E-3</c:v>
                </c:pt>
                <c:pt idx="24">
                  <c:v>0.10946745562130178</c:v>
                </c:pt>
                <c:pt idx="25">
                  <c:v>1.4792899408284023E-2</c:v>
                </c:pt>
                <c:pt idx="26">
                  <c:v>2.0710059171597635E-2</c:v>
                </c:pt>
                <c:pt idx="27">
                  <c:v>0</c:v>
                </c:pt>
                <c:pt idx="28">
                  <c:v>0</c:v>
                </c:pt>
                <c:pt idx="29">
                  <c:v>5.9171597633136093E-3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427136"/>
        <c:axId val="152433024"/>
      </c:barChart>
      <c:catAx>
        <c:axId val="1524271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3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4330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271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for waste management in 2010 (n=338)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'Q8'!$B$451:$B$480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'Q8'!$D$451:$D$480</c:f>
              <c:numCache>
                <c:formatCode>0.0%</c:formatCode>
                <c:ptCount val="30"/>
                <c:pt idx="0">
                  <c:v>0</c:v>
                </c:pt>
                <c:pt idx="1">
                  <c:v>8.8757396449704144E-3</c:v>
                </c:pt>
                <c:pt idx="2">
                  <c:v>2.9585798816568047E-3</c:v>
                </c:pt>
                <c:pt idx="3">
                  <c:v>5.9171597633136093E-3</c:v>
                </c:pt>
                <c:pt idx="4">
                  <c:v>2.9585798816568047E-3</c:v>
                </c:pt>
                <c:pt idx="5">
                  <c:v>2.9585798816568047E-3</c:v>
                </c:pt>
                <c:pt idx="6">
                  <c:v>0</c:v>
                </c:pt>
                <c:pt idx="7">
                  <c:v>2.9585798816568047E-3</c:v>
                </c:pt>
                <c:pt idx="8">
                  <c:v>1.1834319526627219E-2</c:v>
                </c:pt>
                <c:pt idx="9">
                  <c:v>5.9171597633136093E-3</c:v>
                </c:pt>
                <c:pt idx="10">
                  <c:v>5.9171597633136093E-3</c:v>
                </c:pt>
                <c:pt idx="11">
                  <c:v>5.9171597633136093E-3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2.9585798816568047E-3</c:v>
                </c:pt>
                <c:pt idx="17">
                  <c:v>2.9585798816568047E-3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1.4792899408284023E-2</c:v>
                </c:pt>
                <c:pt idx="24">
                  <c:v>5.9171597633136093E-3</c:v>
                </c:pt>
                <c:pt idx="25">
                  <c:v>8.8757396449704144E-3</c:v>
                </c:pt>
                <c:pt idx="26">
                  <c:v>5.9171597633136093E-3</c:v>
                </c:pt>
                <c:pt idx="27">
                  <c:v>0</c:v>
                </c:pt>
                <c:pt idx="28">
                  <c:v>2.9585798816568047E-3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'Q8'!$B$451:$B$480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'Q8'!$F$451:$F$480</c:f>
              <c:numCache>
                <c:formatCode>0.0%</c:formatCode>
                <c:ptCount val="30"/>
                <c:pt idx="0">
                  <c:v>2.0710059171597635E-2</c:v>
                </c:pt>
                <c:pt idx="1">
                  <c:v>5.3254437869822487E-2</c:v>
                </c:pt>
                <c:pt idx="2">
                  <c:v>2.9585798816568047E-3</c:v>
                </c:pt>
                <c:pt idx="3">
                  <c:v>1.1834319526627219E-2</c:v>
                </c:pt>
                <c:pt idx="4">
                  <c:v>8.8757396449704144E-3</c:v>
                </c:pt>
                <c:pt idx="5">
                  <c:v>2.0710059171597635E-2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3.5502958579881658E-2</c:v>
                </c:pt>
                <c:pt idx="10">
                  <c:v>8.8757396449704144E-3</c:v>
                </c:pt>
                <c:pt idx="11">
                  <c:v>0.11242603550295859</c:v>
                </c:pt>
                <c:pt idx="12">
                  <c:v>2.0710059171597635E-2</c:v>
                </c:pt>
                <c:pt idx="13">
                  <c:v>5.9171597633136093E-3</c:v>
                </c:pt>
                <c:pt idx="14">
                  <c:v>2.9585798816568047E-3</c:v>
                </c:pt>
                <c:pt idx="15">
                  <c:v>0.31952662721893493</c:v>
                </c:pt>
                <c:pt idx="16">
                  <c:v>2.9585798816568047E-3</c:v>
                </c:pt>
                <c:pt idx="17">
                  <c:v>0</c:v>
                </c:pt>
                <c:pt idx="18">
                  <c:v>1.4792899408284023E-2</c:v>
                </c:pt>
                <c:pt idx="19">
                  <c:v>1.7751479289940829E-2</c:v>
                </c:pt>
                <c:pt idx="20">
                  <c:v>5.9171597633136093E-3</c:v>
                </c:pt>
                <c:pt idx="21">
                  <c:v>3.2544378698224852E-2</c:v>
                </c:pt>
                <c:pt idx="22">
                  <c:v>8.8757396449704144E-3</c:v>
                </c:pt>
                <c:pt idx="23">
                  <c:v>8.8757396449704144E-3</c:v>
                </c:pt>
                <c:pt idx="24">
                  <c:v>0.12130177514792899</c:v>
                </c:pt>
                <c:pt idx="25">
                  <c:v>2.0710059171597635E-2</c:v>
                </c:pt>
                <c:pt idx="26">
                  <c:v>1.7751479289940829E-2</c:v>
                </c:pt>
                <c:pt idx="27">
                  <c:v>0</c:v>
                </c:pt>
                <c:pt idx="28">
                  <c:v>2.9585798816568047E-3</c:v>
                </c:pt>
                <c:pt idx="29">
                  <c:v>2.0710059171597635E-2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478848"/>
        <c:axId val="152480384"/>
      </c:barChart>
      <c:catAx>
        <c:axId val="1524788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8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4803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788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Responsibility of pharmacy director for medical analysis lab  - 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comparison between years n=338 (2010)</a:t>
            </a:r>
          </a:p>
        </c:rich>
      </c:tx>
      <c:layout>
        <c:manualLayout>
          <c:xMode val="edge"/>
          <c:yMode val="edge"/>
          <c:x val="0.14577695833795423"/>
          <c:y val="3.1753758052970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849358534541E-2"/>
          <c:y val="0.19785079611187309"/>
          <c:w val="0.90021053187734146"/>
          <c:h val="0.46897966485777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'Q8'!$N$589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'Q8'!$N$590:$N$619</c:f>
              <c:numCache>
                <c:formatCode>0.0%</c:formatCode>
                <c:ptCount val="30"/>
                <c:pt idx="0">
                  <c:v>0.2857142857142857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  <c:pt idx="9">
                  <c:v>0.14285714285714285</c:v>
                </c:pt>
                <c:pt idx="10">
                  <c:v>0.2</c:v>
                </c:pt>
                <c:pt idx="11">
                  <c:v>0.125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0.33333333333333331</c:v>
                </c:pt>
                <c:pt idx="20">
                  <c:v>0</c:v>
                </c:pt>
                <c:pt idx="21">
                  <c:v>9.0909090909090912E-2</c:v>
                </c:pt>
                <c:pt idx="22">
                  <c:v>0</c:v>
                </c:pt>
                <c:pt idx="23">
                  <c:v>0.25</c:v>
                </c:pt>
                <c:pt idx="24">
                  <c:v>4.6511627906976744E-2</c:v>
                </c:pt>
                <c:pt idx="25">
                  <c:v>0.1</c:v>
                </c:pt>
                <c:pt idx="26">
                  <c:v>0.25</c:v>
                </c:pt>
                <c:pt idx="27">
                  <c:v>0</c:v>
                </c:pt>
                <c:pt idx="28">
                  <c:v>0</c:v>
                </c:pt>
                <c:pt idx="29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'Q8'!$O$589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'Q8'!$O$590:$O$619</c:f>
              <c:numCache>
                <c:formatCode>0.0%</c:formatCode>
                <c:ptCount val="30"/>
                <c:pt idx="0">
                  <c:v>0.33300000000000002</c:v>
                </c:pt>
                <c:pt idx="1">
                  <c:v>0</c:v>
                </c:pt>
                <c:pt idx="4">
                  <c:v>0.33300000000000002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4.4999999999999998E-2</c:v>
                </c:pt>
                <c:pt idx="11">
                  <c:v>6.5000000000000002E-2</c:v>
                </c:pt>
                <c:pt idx="12">
                  <c:v>0.2</c:v>
                </c:pt>
                <c:pt idx="13">
                  <c:v>7.6999999999999999E-2</c:v>
                </c:pt>
                <c:pt idx="14">
                  <c:v>0</c:v>
                </c:pt>
                <c:pt idx="15">
                  <c:v>0</c:v>
                </c:pt>
                <c:pt idx="17">
                  <c:v>0.76500000000000001</c:v>
                </c:pt>
                <c:pt idx="18">
                  <c:v>0</c:v>
                </c:pt>
                <c:pt idx="19">
                  <c:v>0.44400000000000001</c:v>
                </c:pt>
                <c:pt idx="20">
                  <c:v>0</c:v>
                </c:pt>
                <c:pt idx="21">
                  <c:v>0.05</c:v>
                </c:pt>
                <c:pt idx="24">
                  <c:v>1.7999999999999999E-2</c:v>
                </c:pt>
                <c:pt idx="25">
                  <c:v>5.8999999999999997E-2</c:v>
                </c:pt>
                <c:pt idx="26">
                  <c:v>0</c:v>
                </c:pt>
                <c:pt idx="27">
                  <c:v>0.2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'Q8'!$P$589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'Q8'!$P$590:$P$619</c:f>
              <c:numCache>
                <c:formatCode>#,##0.0%</c:formatCode>
                <c:ptCount val="30"/>
                <c:pt idx="0">
                  <c:v>0</c:v>
                </c:pt>
                <c:pt idx="1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0.11594202898550725</c:v>
                </c:pt>
                <c:pt idx="11">
                  <c:v>0.12</c:v>
                </c:pt>
                <c:pt idx="12">
                  <c:v>0</c:v>
                </c:pt>
                <c:pt idx="13">
                  <c:v>6.6666666666666666E-2</c:v>
                </c:pt>
                <c:pt idx="19">
                  <c:v>0.1851851851851852</c:v>
                </c:pt>
                <c:pt idx="20">
                  <c:v>0.14285714285714288</c:v>
                </c:pt>
                <c:pt idx="24">
                  <c:v>0</c:v>
                </c:pt>
                <c:pt idx="25">
                  <c:v>0.22222222222222199</c:v>
                </c:pt>
                <c:pt idx="26">
                  <c:v>0</c:v>
                </c:pt>
                <c:pt idx="27">
                  <c:v>0.125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589440"/>
        <c:axId val="152590976"/>
      </c:barChart>
      <c:catAx>
        <c:axId val="15258944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59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5909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58944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90567200226773"/>
          <c:y val="0.92578262944404677"/>
          <c:w val="0.15330178798072774"/>
          <c:h val="4.10155094249583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Responsibility of pharmacy director for medical devices  - 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comparison between years n=338 (2010)</a:t>
            </a:r>
          </a:p>
        </c:rich>
      </c:tx>
      <c:layout>
        <c:manualLayout>
          <c:xMode val="edge"/>
          <c:yMode val="edge"/>
          <c:x val="0.1217313113638574"/>
          <c:y val="3.1692200159762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849358534541E-2"/>
          <c:y val="0.1974650274733124"/>
          <c:w val="0.90021053187734146"/>
          <c:h val="0.47050309015246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'Q8'!$S$589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'Q8'!$S$590:$S$619</c:f>
              <c:numCache>
                <c:formatCode>0.0%</c:formatCode>
                <c:ptCount val="30"/>
                <c:pt idx="0">
                  <c:v>0.8571428571428571</c:v>
                </c:pt>
                <c:pt idx="1">
                  <c:v>0.90476190476190477</c:v>
                </c:pt>
                <c:pt idx="2">
                  <c:v>0.5</c:v>
                </c:pt>
                <c:pt idx="3">
                  <c:v>0.66666666666666663</c:v>
                </c:pt>
                <c:pt idx="4">
                  <c:v>0.75</c:v>
                </c:pt>
                <c:pt idx="5">
                  <c:v>0.375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0.42857142857142855</c:v>
                </c:pt>
                <c:pt idx="10">
                  <c:v>0.6</c:v>
                </c:pt>
                <c:pt idx="11">
                  <c:v>0.55000000000000004</c:v>
                </c:pt>
                <c:pt idx="12">
                  <c:v>0.7142857142857143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0.16666666666666666</c:v>
                </c:pt>
                <c:pt idx="20">
                  <c:v>0.5</c:v>
                </c:pt>
                <c:pt idx="21">
                  <c:v>0.90909090909090906</c:v>
                </c:pt>
                <c:pt idx="22">
                  <c:v>0.33333333333333331</c:v>
                </c:pt>
                <c:pt idx="23">
                  <c:v>0.375</c:v>
                </c:pt>
                <c:pt idx="24">
                  <c:v>0.93023255813953487</c:v>
                </c:pt>
                <c:pt idx="25">
                  <c:v>0.8</c:v>
                </c:pt>
                <c:pt idx="26">
                  <c:v>0.875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'Q8'!$T$589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'Q8'!$T$590:$T$619</c:f>
              <c:numCache>
                <c:formatCode>0.0%</c:formatCode>
                <c:ptCount val="30"/>
                <c:pt idx="0">
                  <c:v>0.5</c:v>
                </c:pt>
                <c:pt idx="1">
                  <c:v>0.7</c:v>
                </c:pt>
                <c:pt idx="4">
                  <c:v>1</c:v>
                </c:pt>
                <c:pt idx="5">
                  <c:v>0.93799999999999994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0.59099999999999997</c:v>
                </c:pt>
                <c:pt idx="11">
                  <c:v>0.51600000000000001</c:v>
                </c:pt>
                <c:pt idx="12">
                  <c:v>0</c:v>
                </c:pt>
                <c:pt idx="13">
                  <c:v>0.154</c:v>
                </c:pt>
                <c:pt idx="14">
                  <c:v>0</c:v>
                </c:pt>
                <c:pt idx="15">
                  <c:v>0.9</c:v>
                </c:pt>
                <c:pt idx="17">
                  <c:v>0.94099999999999995</c:v>
                </c:pt>
                <c:pt idx="18">
                  <c:v>1</c:v>
                </c:pt>
                <c:pt idx="19">
                  <c:v>0.55600000000000005</c:v>
                </c:pt>
                <c:pt idx="20">
                  <c:v>0</c:v>
                </c:pt>
                <c:pt idx="21">
                  <c:v>0.8</c:v>
                </c:pt>
                <c:pt idx="24">
                  <c:v>1</c:v>
                </c:pt>
                <c:pt idx="25">
                  <c:v>0.94099999999999995</c:v>
                </c:pt>
                <c:pt idx="26">
                  <c:v>0.63600000000000001</c:v>
                </c:pt>
                <c:pt idx="27">
                  <c:v>0.2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'Q8'!$U$589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'Q8'!$U$590:$U$619</c:f>
              <c:numCache>
                <c:formatCode>#,##0.0%</c:formatCode>
                <c:ptCount val="30"/>
                <c:pt idx="0">
                  <c:v>0.66666666666666674</c:v>
                </c:pt>
                <c:pt idx="1">
                  <c:v>0.80645161290322576</c:v>
                </c:pt>
                <c:pt idx="6">
                  <c:v>0</c:v>
                </c:pt>
                <c:pt idx="8">
                  <c:v>0.16666666666666669</c:v>
                </c:pt>
                <c:pt idx="9">
                  <c:v>0.66666666666666674</c:v>
                </c:pt>
                <c:pt idx="11">
                  <c:v>0.52</c:v>
                </c:pt>
                <c:pt idx="12">
                  <c:v>0</c:v>
                </c:pt>
                <c:pt idx="13">
                  <c:v>0.5</c:v>
                </c:pt>
                <c:pt idx="19">
                  <c:v>0.44444444444444442</c:v>
                </c:pt>
                <c:pt idx="20">
                  <c:v>0.57142857142857151</c:v>
                </c:pt>
                <c:pt idx="24">
                  <c:v>0.96</c:v>
                </c:pt>
                <c:pt idx="25">
                  <c:v>0.72222222222222232</c:v>
                </c:pt>
                <c:pt idx="26">
                  <c:v>0.25</c:v>
                </c:pt>
                <c:pt idx="27">
                  <c:v>0.25</c:v>
                </c:pt>
                <c:pt idx="29">
                  <c:v>8.3333333333333343E-2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629632"/>
        <c:axId val="152631168"/>
      </c:barChart>
      <c:catAx>
        <c:axId val="15262963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63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6311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62963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33656635214576"/>
          <c:y val="0.925927669367416"/>
          <c:w val="0.15624998040119581"/>
          <c:h val="4.0935609950930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Responsibility of pharmacy director for infection control  - 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comparison  between years n=338(2010)</a:t>
            </a:r>
          </a:p>
        </c:rich>
      </c:tx>
      <c:layout>
        <c:manualLayout>
          <c:xMode val="edge"/>
          <c:yMode val="edge"/>
          <c:x val="0.20470427968204341"/>
          <c:y val="4.3349648861459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2712868581102E-2"/>
          <c:y val="0.19823807497980431"/>
          <c:w val="0.90129586554384955"/>
          <c:h val="0.46989765921138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'Q8'!$I$589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'Q8'!$I$590:$I$619</c:f>
              <c:numCache>
                <c:formatCode>0.0%</c:formatCode>
                <c:ptCount val="30"/>
                <c:pt idx="0">
                  <c:v>0.42857142857142855</c:v>
                </c:pt>
                <c:pt idx="1">
                  <c:v>0.19047619047619047</c:v>
                </c:pt>
                <c:pt idx="2">
                  <c:v>1</c:v>
                </c:pt>
                <c:pt idx="3">
                  <c:v>0.33333333333333331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0.16666666666666666</c:v>
                </c:pt>
                <c:pt idx="20">
                  <c:v>0.5</c:v>
                </c:pt>
                <c:pt idx="21">
                  <c:v>9.0909090909090912E-2</c:v>
                </c:pt>
                <c:pt idx="22">
                  <c:v>0.66666666666666663</c:v>
                </c:pt>
                <c:pt idx="23">
                  <c:v>0.625</c:v>
                </c:pt>
                <c:pt idx="24">
                  <c:v>0</c:v>
                </c:pt>
                <c:pt idx="25">
                  <c:v>0.2</c:v>
                </c:pt>
                <c:pt idx="26">
                  <c:v>0.25</c:v>
                </c:pt>
                <c:pt idx="27">
                  <c:v>0</c:v>
                </c:pt>
                <c:pt idx="28">
                  <c:v>0</c:v>
                </c:pt>
                <c:pt idx="29">
                  <c:v>0.2857142857142857</c:v>
                </c:pt>
              </c:numCache>
            </c:numRef>
          </c:val>
        </c:ser>
        <c:ser>
          <c:idx val="1"/>
          <c:order val="1"/>
          <c:tx>
            <c:strRef>
              <c:f>'Q8'!$J$589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'Q8'!$J$590:$J$619</c:f>
              <c:numCache>
                <c:formatCode>0.0%</c:formatCode>
                <c:ptCount val="30"/>
                <c:pt idx="0">
                  <c:v>0.66700000000000004</c:v>
                </c:pt>
                <c:pt idx="1">
                  <c:v>0</c:v>
                </c:pt>
                <c:pt idx="4">
                  <c:v>0.33300000000000002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0.182</c:v>
                </c:pt>
                <c:pt idx="11">
                  <c:v>0.22600000000000001</c:v>
                </c:pt>
                <c:pt idx="12">
                  <c:v>0.8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7">
                  <c:v>5.8999999999999997E-2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0.25</c:v>
                </c:pt>
                <c:pt idx="24">
                  <c:v>1.7999999999999999E-2</c:v>
                </c:pt>
                <c:pt idx="25">
                  <c:v>5.8999999999999997E-2</c:v>
                </c:pt>
                <c:pt idx="26">
                  <c:v>9.0999999999999998E-2</c:v>
                </c:pt>
                <c:pt idx="27">
                  <c:v>0.5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'Q8'!$K$589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'Q8'!$K$590:$K$621</c:f>
              <c:numCache>
                <c:formatCode>#,##0.0%</c:formatCode>
                <c:ptCount val="32"/>
                <c:pt idx="0">
                  <c:v>0</c:v>
                </c:pt>
                <c:pt idx="1">
                  <c:v>0</c:v>
                </c:pt>
                <c:pt idx="4">
                  <c:v>2.7E-2</c:v>
                </c:pt>
                <c:pt idx="6">
                  <c:v>0</c:v>
                </c:pt>
                <c:pt idx="8">
                  <c:v>0</c:v>
                </c:pt>
                <c:pt idx="9">
                  <c:v>0.11594202898550725</c:v>
                </c:pt>
                <c:pt idx="11">
                  <c:v>0.12</c:v>
                </c:pt>
                <c:pt idx="12">
                  <c:v>0</c:v>
                </c:pt>
                <c:pt idx="13">
                  <c:v>6.6666666666666666E-2</c:v>
                </c:pt>
                <c:pt idx="19">
                  <c:v>0.1851851851851852</c:v>
                </c:pt>
                <c:pt idx="20">
                  <c:v>0.14285714285714288</c:v>
                </c:pt>
                <c:pt idx="24">
                  <c:v>0</c:v>
                </c:pt>
                <c:pt idx="25">
                  <c:v>0.22222222222222221</c:v>
                </c:pt>
                <c:pt idx="26">
                  <c:v>0</c:v>
                </c:pt>
                <c:pt idx="27">
                  <c:v>0.125</c:v>
                </c:pt>
                <c:pt idx="29">
                  <c:v>0</c:v>
                </c:pt>
                <c:pt idx="31" formatCode="0.0%">
                  <c:v>8.1500000000000003E-2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685952"/>
        <c:axId val="152691840"/>
      </c:barChart>
      <c:catAx>
        <c:axId val="15268595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69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691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68595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89145218322125"/>
          <c:y val="0.92563666028232949"/>
          <c:w val="0.15643840447411442"/>
          <c:h val="4.10958448606087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Responsibility of pharmacy director for sterilisation - 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comparison between years n=338 (2010)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'Q8'!$D$589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'Q8'!$D$590:$D$619</c:f>
              <c:numCache>
                <c:formatCode>0.0%</c:formatCode>
                <c:ptCount val="30"/>
                <c:pt idx="0">
                  <c:v>0.14285714285714285</c:v>
                </c:pt>
                <c:pt idx="1">
                  <c:v>0.95238095238095233</c:v>
                </c:pt>
                <c:pt idx="2">
                  <c:v>0</c:v>
                </c:pt>
                <c:pt idx="3">
                  <c:v>0.66666666666666663</c:v>
                </c:pt>
                <c:pt idx="4">
                  <c:v>0.25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0.7857142857142857</c:v>
                </c:pt>
                <c:pt idx="10">
                  <c:v>0</c:v>
                </c:pt>
                <c:pt idx="11">
                  <c:v>0.15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9.0909090909090912E-2</c:v>
                </c:pt>
                <c:pt idx="22">
                  <c:v>0</c:v>
                </c:pt>
                <c:pt idx="23">
                  <c:v>0.375</c:v>
                </c:pt>
                <c:pt idx="24">
                  <c:v>4.6511627906976744E-2</c:v>
                </c:pt>
                <c:pt idx="25">
                  <c:v>0.2</c:v>
                </c:pt>
                <c:pt idx="26">
                  <c:v>0.25</c:v>
                </c:pt>
                <c:pt idx="27">
                  <c:v>0</c:v>
                </c:pt>
                <c:pt idx="28">
                  <c:v>0</c:v>
                </c:pt>
                <c:pt idx="29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'Q8'!$E$589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'Q8'!$E$590:$E$619</c:f>
              <c:numCache>
                <c:formatCode>0.0%</c:formatCode>
                <c:ptCount val="30"/>
                <c:pt idx="0">
                  <c:v>0.33300000000000002</c:v>
                </c:pt>
                <c:pt idx="1">
                  <c:v>1</c:v>
                </c:pt>
                <c:pt idx="4">
                  <c:v>0</c:v>
                </c:pt>
                <c:pt idx="5">
                  <c:v>3.1E-2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0.90900000000000003</c:v>
                </c:pt>
                <c:pt idx="11">
                  <c:v>3.2000000000000001E-2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5.8999999999999997E-2</c:v>
                </c:pt>
                <c:pt idx="18">
                  <c:v>0</c:v>
                </c:pt>
                <c:pt idx="19">
                  <c:v>0.66700000000000004</c:v>
                </c:pt>
                <c:pt idx="20">
                  <c:v>0</c:v>
                </c:pt>
                <c:pt idx="21">
                  <c:v>0</c:v>
                </c:pt>
                <c:pt idx="24">
                  <c:v>3.5000000000000003E-2</c:v>
                </c:pt>
                <c:pt idx="25">
                  <c:v>0.11799999999999999</c:v>
                </c:pt>
                <c:pt idx="26">
                  <c:v>0</c:v>
                </c:pt>
                <c:pt idx="27">
                  <c:v>0.2</c:v>
                </c:pt>
                <c:pt idx="29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'Q8'!$F$589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'Q8'!$B$590:$B$619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Switzerland</c:v>
                </c:pt>
                <c:pt idx="28">
                  <c:v>Sweden</c:v>
                </c:pt>
                <c:pt idx="29">
                  <c:v>UK</c:v>
                </c:pt>
              </c:strCache>
            </c:strRef>
          </c:cat>
          <c:val>
            <c:numRef>
              <c:f>'Q8'!$F$590:$F$619</c:f>
              <c:numCache>
                <c:formatCode>#,##0.0%</c:formatCode>
                <c:ptCount val="30"/>
                <c:pt idx="0">
                  <c:v>0.33333333333333337</c:v>
                </c:pt>
                <c:pt idx="1">
                  <c:v>0.93548387096774188</c:v>
                </c:pt>
                <c:pt idx="6">
                  <c:v>0.66666666666666674</c:v>
                </c:pt>
                <c:pt idx="8">
                  <c:v>0</c:v>
                </c:pt>
                <c:pt idx="9">
                  <c:v>0.75362318840579701</c:v>
                </c:pt>
                <c:pt idx="11">
                  <c:v>0.12</c:v>
                </c:pt>
                <c:pt idx="12">
                  <c:v>0</c:v>
                </c:pt>
                <c:pt idx="13">
                  <c:v>6.6666666666666666E-2</c:v>
                </c:pt>
                <c:pt idx="19">
                  <c:v>0.70370370370370372</c:v>
                </c:pt>
                <c:pt idx="20">
                  <c:v>0</c:v>
                </c:pt>
                <c:pt idx="24">
                  <c:v>0.02</c:v>
                </c:pt>
                <c:pt idx="25">
                  <c:v>0.38888888888888884</c:v>
                </c:pt>
                <c:pt idx="26">
                  <c:v>8.3333333333333343E-2</c:v>
                </c:pt>
                <c:pt idx="27">
                  <c:v>0.16666666666666669</c:v>
                </c:pt>
                <c:pt idx="29">
                  <c:v>0.33333333333333337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726912"/>
        <c:axId val="152732800"/>
      </c:barChart>
      <c:catAx>
        <c:axId val="15272691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73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7328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72691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789688569630602"/>
          <c:y val="0.93529473155957188"/>
          <c:w val="0.1418443308621517"/>
          <c:h val="4.11764836502037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to hospital chief executive officer (hospital director) in 2005 (n=805)</a:t>
            </a:r>
          </a:p>
        </c:rich>
      </c:tx>
      <c:layout>
        <c:manualLayout>
          <c:xMode val="edge"/>
          <c:yMode val="edge"/>
          <c:x val="0.11652168478940148"/>
          <c:y val="3.1999932204046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00000000000043E-2"/>
          <c:y val="0.21333388889033619"/>
          <c:w val="0.89565217391304353"/>
          <c:h val="0.47466790278099685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'Q9'!$B$191:$B$213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'Q9'!$C$191:$C$213</c:f>
              <c:numCache>
                <c:formatCode>0.0%</c:formatCode>
                <c:ptCount val="23"/>
                <c:pt idx="0">
                  <c:v>1.6E-2</c:v>
                </c:pt>
                <c:pt idx="1">
                  <c:v>1.6E-2</c:v>
                </c:pt>
                <c:pt idx="2">
                  <c:v>1.9E-2</c:v>
                </c:pt>
                <c:pt idx="3">
                  <c:v>0.05</c:v>
                </c:pt>
                <c:pt idx="4">
                  <c:v>1.0999999999999999E-2</c:v>
                </c:pt>
                <c:pt idx="5">
                  <c:v>7.0000000000000001E-3</c:v>
                </c:pt>
                <c:pt idx="6">
                  <c:v>0.02</c:v>
                </c:pt>
                <c:pt idx="7">
                  <c:v>0.02</c:v>
                </c:pt>
                <c:pt idx="8">
                  <c:v>0.124</c:v>
                </c:pt>
                <c:pt idx="9">
                  <c:v>1.7000000000000001E-2</c:v>
                </c:pt>
                <c:pt idx="10">
                  <c:v>0.06</c:v>
                </c:pt>
                <c:pt idx="11">
                  <c:v>0.05</c:v>
                </c:pt>
                <c:pt idx="12">
                  <c:v>1.2E-2</c:v>
                </c:pt>
                <c:pt idx="13">
                  <c:v>2.1999999999999999E-2</c:v>
                </c:pt>
                <c:pt idx="14">
                  <c:v>0</c:v>
                </c:pt>
                <c:pt idx="15">
                  <c:v>2.4E-2</c:v>
                </c:pt>
                <c:pt idx="16">
                  <c:v>1E-3</c:v>
                </c:pt>
                <c:pt idx="17">
                  <c:v>1.4E-2</c:v>
                </c:pt>
                <c:pt idx="18">
                  <c:v>4.7E-2</c:v>
                </c:pt>
                <c:pt idx="19">
                  <c:v>2.7E-2</c:v>
                </c:pt>
                <c:pt idx="20">
                  <c:v>4.5999999999999999E-2</c:v>
                </c:pt>
                <c:pt idx="21">
                  <c:v>0.02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'Q9'!$B$191:$B$213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'Q9'!$D$191:$D$213</c:f>
              <c:numCache>
                <c:formatCode>0.0%</c:formatCode>
                <c:ptCount val="23"/>
                <c:pt idx="0">
                  <c:v>2.3E-2</c:v>
                </c:pt>
                <c:pt idx="1">
                  <c:v>1.0000000000000009E-3</c:v>
                </c:pt>
                <c:pt idx="2">
                  <c:v>0</c:v>
                </c:pt>
                <c:pt idx="3">
                  <c:v>2.6999999999999996E-2</c:v>
                </c:pt>
                <c:pt idx="4">
                  <c:v>1.0000000000000009E-3</c:v>
                </c:pt>
                <c:pt idx="5">
                  <c:v>1.2E-2</c:v>
                </c:pt>
                <c:pt idx="6">
                  <c:v>2.2999999999999996E-2</c:v>
                </c:pt>
                <c:pt idx="7">
                  <c:v>6.9999999999999993E-3</c:v>
                </c:pt>
                <c:pt idx="8">
                  <c:v>4.5000000000000012E-2</c:v>
                </c:pt>
                <c:pt idx="9">
                  <c:v>0</c:v>
                </c:pt>
                <c:pt idx="10">
                  <c:v>1.6E-2</c:v>
                </c:pt>
                <c:pt idx="11">
                  <c:v>6.9999999999999993E-3</c:v>
                </c:pt>
                <c:pt idx="12">
                  <c:v>5.3000000000000005E-2</c:v>
                </c:pt>
                <c:pt idx="13">
                  <c:v>5.000000000000001E-3</c:v>
                </c:pt>
                <c:pt idx="14">
                  <c:v>5.0000000000000001E-3</c:v>
                </c:pt>
                <c:pt idx="15">
                  <c:v>5.000000000000001E-3</c:v>
                </c:pt>
                <c:pt idx="16">
                  <c:v>9.0000000000000011E-3</c:v>
                </c:pt>
                <c:pt idx="17">
                  <c:v>4.1000000000000002E-2</c:v>
                </c:pt>
                <c:pt idx="18">
                  <c:v>2.8999999999999998E-2</c:v>
                </c:pt>
                <c:pt idx="19">
                  <c:v>4.0000000000000001E-3</c:v>
                </c:pt>
                <c:pt idx="20">
                  <c:v>3.8000000000000006E-2</c:v>
                </c:pt>
                <c:pt idx="21">
                  <c:v>1.5000000000000003E-2</c:v>
                </c:pt>
                <c:pt idx="22">
                  <c:v>9.9999999999999985E-3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815872"/>
        <c:axId val="152825856"/>
      </c:barChart>
      <c:catAx>
        <c:axId val="15281587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2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2585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158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89708429303484"/>
          <c:y val="0.92111117567868595"/>
          <c:w val="0.13630046244219482"/>
          <c:h val="5.9701843081422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to outside pharmacy director in 2005 (n=805)</a:t>
            </a:r>
          </a:p>
        </c:rich>
      </c:tx>
      <c:layout>
        <c:manualLayout>
          <c:xMode val="edge"/>
          <c:yMode val="edge"/>
          <c:x val="0.12678003394956069"/>
          <c:y val="3.1931844117311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888877393706814E-2"/>
          <c:y val="0.21287985489244302"/>
          <c:w val="0.89614479859027663"/>
          <c:h val="0.4763186753218421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'Q9'!$B$260:$B$282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'Q9'!$C$260:$C$282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1E-3</c:v>
                </c:pt>
                <c:pt idx="4">
                  <c:v>0</c:v>
                </c:pt>
                <c:pt idx="5">
                  <c:v>0</c:v>
                </c:pt>
                <c:pt idx="6">
                  <c:v>6.0000000000000001E-3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1E-3</c:v>
                </c:pt>
                <c:pt idx="16">
                  <c:v>6.0000000000000001E-3</c:v>
                </c:pt>
                <c:pt idx="17">
                  <c:v>0</c:v>
                </c:pt>
                <c:pt idx="18">
                  <c:v>0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'Q9'!$B$260:$B$282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'Q9'!$D$260:$D$282</c:f>
              <c:numCache>
                <c:formatCode>0.0%</c:formatCode>
                <c:ptCount val="23"/>
                <c:pt idx="0">
                  <c:v>3.9E-2</c:v>
                </c:pt>
                <c:pt idx="1">
                  <c:v>1.7000000000000001E-2</c:v>
                </c:pt>
                <c:pt idx="2">
                  <c:v>1.9E-2</c:v>
                </c:pt>
                <c:pt idx="3">
                  <c:v>7.5999999999999998E-2</c:v>
                </c:pt>
                <c:pt idx="4">
                  <c:v>1.2E-2</c:v>
                </c:pt>
                <c:pt idx="5">
                  <c:v>1.9E-2</c:v>
                </c:pt>
                <c:pt idx="6">
                  <c:v>3.6999999999999998E-2</c:v>
                </c:pt>
                <c:pt idx="7">
                  <c:v>2.7E-2</c:v>
                </c:pt>
                <c:pt idx="8">
                  <c:v>0.16900000000000001</c:v>
                </c:pt>
                <c:pt idx="9">
                  <c:v>1.7000000000000001E-2</c:v>
                </c:pt>
                <c:pt idx="10">
                  <c:v>7.5999999999999998E-2</c:v>
                </c:pt>
                <c:pt idx="11">
                  <c:v>5.6000000000000001E-2</c:v>
                </c:pt>
                <c:pt idx="12">
                  <c:v>6.5000000000000002E-2</c:v>
                </c:pt>
                <c:pt idx="13">
                  <c:v>2.7E-2</c:v>
                </c:pt>
                <c:pt idx="14">
                  <c:v>5.0000000000000001E-3</c:v>
                </c:pt>
                <c:pt idx="15">
                  <c:v>2.8000000000000001E-2</c:v>
                </c:pt>
                <c:pt idx="16">
                  <c:v>4.0000000000000001E-3</c:v>
                </c:pt>
                <c:pt idx="17">
                  <c:v>5.5E-2</c:v>
                </c:pt>
                <c:pt idx="18">
                  <c:v>7.5999999999999998E-2</c:v>
                </c:pt>
                <c:pt idx="19">
                  <c:v>0.03</c:v>
                </c:pt>
                <c:pt idx="20">
                  <c:v>8.3000000000000004E-2</c:v>
                </c:pt>
                <c:pt idx="21">
                  <c:v>3.4000000000000002E-2</c:v>
                </c:pt>
                <c:pt idx="22">
                  <c:v>8.9999999999999993E-3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851200"/>
        <c:axId val="152852736"/>
      </c:barChart>
      <c:catAx>
        <c:axId val="15285120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527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512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94468218646617"/>
          <c:y val="0.92127933736543888"/>
          <c:w val="0.13611117054661664"/>
          <c:h val="5.9574822168967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to contract administrator in 2005 (n=805)</a:t>
            </a:r>
          </a:p>
        </c:rich>
      </c:tx>
      <c:layout>
        <c:manualLayout>
          <c:xMode val="edge"/>
          <c:yMode val="edge"/>
          <c:x val="0.12486992382397252"/>
          <c:y val="3.1864087641218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78063065046784E-2"/>
          <c:y val="0.21242774941201209"/>
          <c:w val="0.896636056622373"/>
          <c:h val="0.4779624361770268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'Q9'!$B$328:$B$350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'Q9'!$C$328:$C$350</c:f>
              <c:numCache>
                <c:formatCode>0.0%</c:formatCode>
                <c:ptCount val="23"/>
                <c:pt idx="0">
                  <c:v>0</c:v>
                </c:pt>
                <c:pt idx="1">
                  <c:v>1E-3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'Q9'!$B$328:$B$350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'Q9'!$D$328:$D$350</c:f>
              <c:numCache>
                <c:formatCode>0.0%</c:formatCode>
                <c:ptCount val="23"/>
                <c:pt idx="0">
                  <c:v>3.9E-2</c:v>
                </c:pt>
                <c:pt idx="1">
                  <c:v>1.6E-2</c:v>
                </c:pt>
                <c:pt idx="2">
                  <c:v>1.9E-2</c:v>
                </c:pt>
                <c:pt idx="3">
                  <c:v>7.6999999999999999E-2</c:v>
                </c:pt>
                <c:pt idx="4">
                  <c:v>1.2E-2</c:v>
                </c:pt>
                <c:pt idx="5">
                  <c:v>1.9E-2</c:v>
                </c:pt>
                <c:pt idx="6">
                  <c:v>4.2999999999999997E-2</c:v>
                </c:pt>
                <c:pt idx="7">
                  <c:v>2.7E-2</c:v>
                </c:pt>
                <c:pt idx="8">
                  <c:v>0.16800000000000001</c:v>
                </c:pt>
                <c:pt idx="9">
                  <c:v>1.7000000000000001E-2</c:v>
                </c:pt>
                <c:pt idx="10">
                  <c:v>7.5999999999999998E-2</c:v>
                </c:pt>
                <c:pt idx="11">
                  <c:v>5.7000000000000002E-2</c:v>
                </c:pt>
                <c:pt idx="12">
                  <c:v>6.5000000000000002E-2</c:v>
                </c:pt>
                <c:pt idx="13">
                  <c:v>2.7E-2</c:v>
                </c:pt>
                <c:pt idx="14">
                  <c:v>5.0000000000000001E-3</c:v>
                </c:pt>
                <c:pt idx="15">
                  <c:v>2.9000000000000001E-2</c:v>
                </c:pt>
                <c:pt idx="16">
                  <c:v>0.01</c:v>
                </c:pt>
                <c:pt idx="17">
                  <c:v>5.5E-2</c:v>
                </c:pt>
                <c:pt idx="18">
                  <c:v>7.5999999999999998E-2</c:v>
                </c:pt>
                <c:pt idx="19">
                  <c:v>3.1E-2</c:v>
                </c:pt>
                <c:pt idx="20">
                  <c:v>8.4000000000000005E-2</c:v>
                </c:pt>
                <c:pt idx="21">
                  <c:v>3.5000000000000003E-2</c:v>
                </c:pt>
                <c:pt idx="22">
                  <c:v>9.9999999999999985E-3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890368"/>
        <c:axId val="153158400"/>
      </c:barChart>
      <c:catAx>
        <c:axId val="15289036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1584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9036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047197797697326"/>
          <c:y val="0.9214471832325305"/>
          <c:w val="0.13592257039783173"/>
          <c:h val="5.94483434135952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to clinical medical director in 2005 (n=805)</a:t>
            </a:r>
          </a:p>
        </c:rich>
      </c:tx>
      <c:layout>
        <c:manualLayout>
          <c:xMode val="edge"/>
          <c:yMode val="edge"/>
          <c:x val="0.11084188663408941"/>
          <c:y val="3.1729050173076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67555732955378E-2"/>
          <c:y val="0.2115284557673916"/>
          <c:w val="0.89539405030299868"/>
          <c:h val="0.4785831311737223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'Q9'!$B$396:$B$418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'Q9'!$C$396:$C$418</c:f>
              <c:numCache>
                <c:formatCode>0.0%</c:formatCode>
                <c:ptCount val="23"/>
                <c:pt idx="0">
                  <c:v>0.02</c:v>
                </c:pt>
                <c:pt idx="1">
                  <c:v>0</c:v>
                </c:pt>
                <c:pt idx="2">
                  <c:v>0</c:v>
                </c:pt>
                <c:pt idx="3">
                  <c:v>2.5000000000000001E-2</c:v>
                </c:pt>
                <c:pt idx="4">
                  <c:v>0</c:v>
                </c:pt>
                <c:pt idx="5">
                  <c:v>0.01</c:v>
                </c:pt>
                <c:pt idx="6">
                  <c:v>1.2E-2</c:v>
                </c:pt>
                <c:pt idx="7">
                  <c:v>0</c:v>
                </c:pt>
                <c:pt idx="8">
                  <c:v>3.5000000000000003E-2</c:v>
                </c:pt>
                <c:pt idx="9">
                  <c:v>0</c:v>
                </c:pt>
                <c:pt idx="10">
                  <c:v>1.4999999999999999E-2</c:v>
                </c:pt>
                <c:pt idx="11">
                  <c:v>6.0000000000000001E-3</c:v>
                </c:pt>
                <c:pt idx="12">
                  <c:v>5.0999999999999997E-2</c:v>
                </c:pt>
                <c:pt idx="13">
                  <c:v>5.0000000000000001E-3</c:v>
                </c:pt>
                <c:pt idx="14">
                  <c:v>5.0000000000000001E-3</c:v>
                </c:pt>
                <c:pt idx="15">
                  <c:v>0</c:v>
                </c:pt>
                <c:pt idx="16">
                  <c:v>0</c:v>
                </c:pt>
                <c:pt idx="17">
                  <c:v>0.04</c:v>
                </c:pt>
                <c:pt idx="18">
                  <c:v>2.7E-2</c:v>
                </c:pt>
                <c:pt idx="19">
                  <c:v>2E-3</c:v>
                </c:pt>
                <c:pt idx="20">
                  <c:v>3.5999999999999997E-2</c:v>
                </c:pt>
                <c:pt idx="21">
                  <c:v>8.9999999999999993E-3</c:v>
                </c:pt>
                <c:pt idx="22">
                  <c:v>6.0000000000000001E-3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'Q9'!$B$396:$B$418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'Q9'!$D$396:$D$418</c:f>
              <c:numCache>
                <c:formatCode>0.0%</c:formatCode>
                <c:ptCount val="23"/>
                <c:pt idx="0">
                  <c:v>1.9E-2</c:v>
                </c:pt>
                <c:pt idx="1">
                  <c:v>1.7000000000000001E-2</c:v>
                </c:pt>
                <c:pt idx="2">
                  <c:v>1.9E-2</c:v>
                </c:pt>
                <c:pt idx="3">
                  <c:v>5.1999999999999998E-2</c:v>
                </c:pt>
                <c:pt idx="4">
                  <c:v>1.2E-2</c:v>
                </c:pt>
                <c:pt idx="5">
                  <c:v>8.9999999999999993E-3</c:v>
                </c:pt>
                <c:pt idx="6">
                  <c:v>3.0999999999999996E-2</c:v>
                </c:pt>
                <c:pt idx="7">
                  <c:v>2.7E-2</c:v>
                </c:pt>
                <c:pt idx="8">
                  <c:v>0.13400000000000001</c:v>
                </c:pt>
                <c:pt idx="9">
                  <c:v>1.7000000000000001E-2</c:v>
                </c:pt>
                <c:pt idx="10">
                  <c:v>6.0999999999999999E-2</c:v>
                </c:pt>
                <c:pt idx="11">
                  <c:v>5.1000000000000004E-2</c:v>
                </c:pt>
                <c:pt idx="12">
                  <c:v>1.4000000000000005E-2</c:v>
                </c:pt>
                <c:pt idx="13">
                  <c:v>2.1999999999999999E-2</c:v>
                </c:pt>
                <c:pt idx="14">
                  <c:v>0</c:v>
                </c:pt>
                <c:pt idx="15">
                  <c:v>2.9000000000000001E-2</c:v>
                </c:pt>
                <c:pt idx="16">
                  <c:v>0.01</c:v>
                </c:pt>
                <c:pt idx="17">
                  <c:v>1.4999999999999999E-2</c:v>
                </c:pt>
                <c:pt idx="18">
                  <c:v>4.9000000000000002E-2</c:v>
                </c:pt>
                <c:pt idx="19">
                  <c:v>2.8999999999999998E-2</c:v>
                </c:pt>
                <c:pt idx="20">
                  <c:v>4.8000000000000008E-2</c:v>
                </c:pt>
                <c:pt idx="21">
                  <c:v>2.6000000000000002E-2</c:v>
                </c:pt>
                <c:pt idx="22">
                  <c:v>4.9999999999999992E-3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187840"/>
        <c:axId val="153189376"/>
      </c:barChart>
      <c:catAx>
        <c:axId val="15318784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18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1893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1878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70642084373599"/>
          <c:y val="0.91331997223173189"/>
          <c:w val="0.13573430353726149"/>
          <c:h val="5.91965746129559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to local authority in 2005 (n=805)</a:t>
            </a:r>
          </a:p>
        </c:rich>
      </c:tx>
      <c:layout>
        <c:manualLayout>
          <c:xMode val="edge"/>
          <c:yMode val="edge"/>
          <c:x val="0.12279504473307572"/>
          <c:y val="3.1662244665069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5735412345713E-2"/>
          <c:y val="0.16622712708598786"/>
          <c:w val="0.89588498773806058"/>
          <c:h val="0.47493464881710817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'Q9'!$B$465:$B$487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'Q9'!$C$465:$C$487</c:f>
              <c:numCache>
                <c:formatCode>0.0%</c:formatCode>
                <c:ptCount val="23"/>
                <c:pt idx="0">
                  <c:v>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2E-3</c:v>
                </c:pt>
                <c:pt idx="7">
                  <c:v>1E-3</c:v>
                </c:pt>
                <c:pt idx="8">
                  <c:v>2E-3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1E-3</c:v>
                </c:pt>
                <c:pt idx="16">
                  <c:v>1E-3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1E-3</c:v>
                </c:pt>
                <c:pt idx="21">
                  <c:v>4.0000000000000001E-3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'Q9'!$B$465:$B$487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'Q9'!$D$465:$D$487</c:f>
              <c:numCache>
                <c:formatCode>0.0%</c:formatCode>
                <c:ptCount val="23"/>
                <c:pt idx="0">
                  <c:v>3.7999999999999999E-2</c:v>
                </c:pt>
                <c:pt idx="1">
                  <c:v>1.7000000000000001E-2</c:v>
                </c:pt>
                <c:pt idx="2">
                  <c:v>1.9E-2</c:v>
                </c:pt>
                <c:pt idx="3">
                  <c:v>7.6999999999999999E-2</c:v>
                </c:pt>
                <c:pt idx="4">
                  <c:v>1.2E-2</c:v>
                </c:pt>
                <c:pt idx="5">
                  <c:v>1.9E-2</c:v>
                </c:pt>
                <c:pt idx="6">
                  <c:v>4.0999999999999995E-2</c:v>
                </c:pt>
                <c:pt idx="7">
                  <c:v>2.5999999999999999E-2</c:v>
                </c:pt>
                <c:pt idx="8">
                  <c:v>0.16700000000000001</c:v>
                </c:pt>
                <c:pt idx="9">
                  <c:v>1.7000000000000001E-2</c:v>
                </c:pt>
                <c:pt idx="10">
                  <c:v>7.5999999999999998E-2</c:v>
                </c:pt>
                <c:pt idx="11">
                  <c:v>5.7000000000000002E-2</c:v>
                </c:pt>
                <c:pt idx="12">
                  <c:v>6.5000000000000002E-2</c:v>
                </c:pt>
                <c:pt idx="13">
                  <c:v>2.7E-2</c:v>
                </c:pt>
                <c:pt idx="14">
                  <c:v>5.0000000000000001E-3</c:v>
                </c:pt>
                <c:pt idx="15">
                  <c:v>2.8000000000000001E-2</c:v>
                </c:pt>
                <c:pt idx="16">
                  <c:v>9.0000000000000011E-3</c:v>
                </c:pt>
                <c:pt idx="17">
                  <c:v>5.5E-2</c:v>
                </c:pt>
                <c:pt idx="18">
                  <c:v>7.5999999999999998E-2</c:v>
                </c:pt>
                <c:pt idx="19">
                  <c:v>3.1E-2</c:v>
                </c:pt>
                <c:pt idx="20">
                  <c:v>8.3000000000000004E-2</c:v>
                </c:pt>
                <c:pt idx="21">
                  <c:v>3.1000000000000003E-2</c:v>
                </c:pt>
                <c:pt idx="22">
                  <c:v>1.0999999999999999E-2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239936"/>
        <c:axId val="153241472"/>
      </c:barChart>
      <c:catAx>
        <c:axId val="15323993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24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414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2399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781523588306577"/>
          <c:y val="0.9156129940279194"/>
          <c:w val="0.13554654619458056"/>
          <c:h val="5.90717600517328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to nobody in 2005 (n=805)</a:t>
            </a:r>
          </a:p>
        </c:rich>
      </c:tx>
      <c:layout>
        <c:manualLayout>
          <c:xMode val="edge"/>
          <c:yMode val="edge"/>
          <c:x val="0.16234908136482959"/>
          <c:y val="3.159543915706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447456969615193E-2"/>
          <c:y val="0.16587707580972166"/>
          <c:w val="0.89637456885283107"/>
          <c:h val="0.4765674717707882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'Q9'!$B$536:$B$558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'Q9'!$C$536:$C$558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1E-3</c:v>
                </c:pt>
                <c:pt idx="6">
                  <c:v>0</c:v>
                </c:pt>
                <c:pt idx="7">
                  <c:v>2E-3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'Q9'!$B$536:$B$558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'Q9'!$D$536:$D$558</c:f>
              <c:numCache>
                <c:formatCode>0.0%</c:formatCode>
                <c:ptCount val="23"/>
                <c:pt idx="0">
                  <c:v>3.9E-2</c:v>
                </c:pt>
                <c:pt idx="1">
                  <c:v>1.7000000000000001E-2</c:v>
                </c:pt>
                <c:pt idx="2">
                  <c:v>1.9E-2</c:v>
                </c:pt>
                <c:pt idx="3">
                  <c:v>7.6999999999999999E-2</c:v>
                </c:pt>
                <c:pt idx="4">
                  <c:v>1.2E-2</c:v>
                </c:pt>
                <c:pt idx="5">
                  <c:v>1.7999999999999999E-2</c:v>
                </c:pt>
                <c:pt idx="6">
                  <c:v>4.2999999999999997E-2</c:v>
                </c:pt>
                <c:pt idx="7">
                  <c:v>2.5000000000000001E-2</c:v>
                </c:pt>
                <c:pt idx="8">
                  <c:v>0.16900000000000001</c:v>
                </c:pt>
                <c:pt idx="9">
                  <c:v>1.7000000000000001E-2</c:v>
                </c:pt>
                <c:pt idx="10">
                  <c:v>7.5999999999999998E-2</c:v>
                </c:pt>
                <c:pt idx="11">
                  <c:v>5.7000000000000002E-2</c:v>
                </c:pt>
                <c:pt idx="12">
                  <c:v>6.5000000000000002E-2</c:v>
                </c:pt>
                <c:pt idx="13">
                  <c:v>2.7E-2</c:v>
                </c:pt>
                <c:pt idx="14">
                  <c:v>5.0000000000000001E-3</c:v>
                </c:pt>
                <c:pt idx="15">
                  <c:v>2.9000000000000001E-2</c:v>
                </c:pt>
                <c:pt idx="16">
                  <c:v>0.01</c:v>
                </c:pt>
                <c:pt idx="17">
                  <c:v>5.5E-2</c:v>
                </c:pt>
                <c:pt idx="18">
                  <c:v>7.5999999999999998E-2</c:v>
                </c:pt>
                <c:pt idx="19">
                  <c:v>3.1E-2</c:v>
                </c:pt>
                <c:pt idx="20">
                  <c:v>8.4000000000000005E-2</c:v>
                </c:pt>
                <c:pt idx="21">
                  <c:v>3.5000000000000003E-2</c:v>
                </c:pt>
                <c:pt idx="22">
                  <c:v>1.0999999999999999E-2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283200"/>
        <c:axId val="153620864"/>
      </c:barChart>
      <c:catAx>
        <c:axId val="15328320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62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62086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2832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718308860041146"/>
          <c:y val="0.91579106280193245"/>
          <c:w val="0.13535929630417809"/>
          <c:h val="5.89474209745521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to other in 2005 (n=805)</a:t>
            </a:r>
          </a:p>
        </c:rich>
      </c:tx>
      <c:layout>
        <c:manualLayout>
          <c:xMode val="edge"/>
          <c:yMode val="edge"/>
          <c:x val="0.17419834160406084"/>
          <c:y val="3.14629693027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37863011483781E-2"/>
          <c:y val="0.16518137766369437"/>
          <c:w val="0.89686279926024837"/>
          <c:h val="0.4771906465840060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'Q9'!$B$605:$B$627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'Q9'!$C$605:$C$628</c:f>
              <c:numCache>
                <c:formatCode>0.0%</c:formatCode>
                <c:ptCount val="24"/>
                <c:pt idx="0">
                  <c:v>1E-3</c:v>
                </c:pt>
                <c:pt idx="1">
                  <c:v>0</c:v>
                </c:pt>
                <c:pt idx="2">
                  <c:v>0</c:v>
                </c:pt>
                <c:pt idx="3">
                  <c:v>1E-3</c:v>
                </c:pt>
                <c:pt idx="4">
                  <c:v>1E-3</c:v>
                </c:pt>
                <c:pt idx="5">
                  <c:v>0</c:v>
                </c:pt>
                <c:pt idx="6">
                  <c:v>2E-3</c:v>
                </c:pt>
                <c:pt idx="7">
                  <c:v>4.0000000000000001E-3</c:v>
                </c:pt>
                <c:pt idx="8">
                  <c:v>6.0000000000000001E-3</c:v>
                </c:pt>
                <c:pt idx="9">
                  <c:v>0</c:v>
                </c:pt>
                <c:pt idx="10">
                  <c:v>1E-3</c:v>
                </c:pt>
                <c:pt idx="11">
                  <c:v>0</c:v>
                </c:pt>
                <c:pt idx="12">
                  <c:v>1E-3</c:v>
                </c:pt>
                <c:pt idx="13">
                  <c:v>0</c:v>
                </c:pt>
                <c:pt idx="14">
                  <c:v>0</c:v>
                </c:pt>
                <c:pt idx="15">
                  <c:v>2E-3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0</c:v>
                </c:pt>
                <c:pt idx="20">
                  <c:v>0</c:v>
                </c:pt>
                <c:pt idx="21">
                  <c:v>1E-3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'Q9'!$B$605:$B$627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'Q9'!$D$605:$D$627</c:f>
              <c:numCache>
                <c:formatCode>0.0%</c:formatCode>
                <c:ptCount val="23"/>
                <c:pt idx="0">
                  <c:v>3.7999999999999999E-2</c:v>
                </c:pt>
                <c:pt idx="1">
                  <c:v>1.7000000000000001E-2</c:v>
                </c:pt>
                <c:pt idx="2">
                  <c:v>1.9E-2</c:v>
                </c:pt>
                <c:pt idx="3">
                  <c:v>7.5999999999999998E-2</c:v>
                </c:pt>
                <c:pt idx="4">
                  <c:v>1.0999999999999999E-2</c:v>
                </c:pt>
                <c:pt idx="5">
                  <c:v>1.9E-2</c:v>
                </c:pt>
                <c:pt idx="6">
                  <c:v>4.0999999999999995E-2</c:v>
                </c:pt>
                <c:pt idx="7">
                  <c:v>2.3E-2</c:v>
                </c:pt>
                <c:pt idx="8">
                  <c:v>0.16300000000000001</c:v>
                </c:pt>
                <c:pt idx="9">
                  <c:v>1.7000000000000001E-2</c:v>
                </c:pt>
                <c:pt idx="10">
                  <c:v>7.4999999999999997E-2</c:v>
                </c:pt>
                <c:pt idx="11">
                  <c:v>5.7000000000000002E-2</c:v>
                </c:pt>
                <c:pt idx="12">
                  <c:v>6.4000000000000001E-2</c:v>
                </c:pt>
                <c:pt idx="13">
                  <c:v>2.7E-2</c:v>
                </c:pt>
                <c:pt idx="14">
                  <c:v>5.0000000000000001E-3</c:v>
                </c:pt>
                <c:pt idx="15">
                  <c:v>2.7000000000000003E-2</c:v>
                </c:pt>
                <c:pt idx="16">
                  <c:v>9.0000000000000011E-3</c:v>
                </c:pt>
                <c:pt idx="17">
                  <c:v>5.3999999999999999E-2</c:v>
                </c:pt>
                <c:pt idx="18">
                  <c:v>7.4999999999999997E-2</c:v>
                </c:pt>
                <c:pt idx="19">
                  <c:v>3.1E-2</c:v>
                </c:pt>
                <c:pt idx="20">
                  <c:v>8.4000000000000005E-2</c:v>
                </c:pt>
                <c:pt idx="21">
                  <c:v>3.4000000000000002E-2</c:v>
                </c:pt>
                <c:pt idx="22">
                  <c:v>1.0999999999999999E-2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3645824"/>
        <c:axId val="153647360"/>
      </c:barChart>
      <c:catAx>
        <c:axId val="15364582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64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64736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64582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793192854941711"/>
          <c:y val="0.91614492753623189"/>
          <c:w val="0.13517272891495832"/>
          <c:h val="5.8700445053064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Responsibility of pharmacy director to hospital chief executive officer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n=699 (2010), n=503 (2005)</a:t>
            </a:r>
          </a:p>
        </c:rich>
      </c:tx>
      <c:layout>
        <c:manualLayout>
          <c:xMode val="edge"/>
          <c:yMode val="edge"/>
          <c:x val="0.16138787838492447"/>
          <c:y val="3.11454040132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31488074283684E-2"/>
          <c:y val="0.19405895654472871"/>
          <c:w val="0.90045381500667987"/>
          <c:h val="0.47915791739439223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'Q9'!$B$640:$B$669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'Q9'!$D$640:$D$669</c:f>
              <c:numCache>
                <c:formatCode>0.0%</c:formatCode>
                <c:ptCount val="30"/>
                <c:pt idx="0">
                  <c:v>0.40540540540540543</c:v>
                </c:pt>
                <c:pt idx="1">
                  <c:v>0.75609756097560976</c:v>
                </c:pt>
                <c:pt idx="2">
                  <c:v>0.5</c:v>
                </c:pt>
                <c:pt idx="3">
                  <c:v>0.98148148148148151</c:v>
                </c:pt>
                <c:pt idx="4">
                  <c:v>0.91666666666666663</c:v>
                </c:pt>
                <c:pt idx="5">
                  <c:v>0.8571428571428571</c:v>
                </c:pt>
                <c:pt idx="6">
                  <c:v>0.66666666666666663</c:v>
                </c:pt>
                <c:pt idx="7">
                  <c:v>0.55555555555555558</c:v>
                </c:pt>
                <c:pt idx="8">
                  <c:v>0.31707317073170732</c:v>
                </c:pt>
                <c:pt idx="9">
                  <c:v>0.75</c:v>
                </c:pt>
                <c:pt idx="10">
                  <c:v>0.9375</c:v>
                </c:pt>
                <c:pt idx="11">
                  <c:v>0.76190476190476186</c:v>
                </c:pt>
                <c:pt idx="12">
                  <c:v>0.967741935483871</c:v>
                </c:pt>
                <c:pt idx="13">
                  <c:v>0.72916666666666663</c:v>
                </c:pt>
                <c:pt idx="14">
                  <c:v>0.76470588235294112</c:v>
                </c:pt>
                <c:pt idx="15">
                  <c:v>0.63793103448275867</c:v>
                </c:pt>
                <c:pt idx="16">
                  <c:v>0.8571428571428571</c:v>
                </c:pt>
                <c:pt idx="17">
                  <c:v>0.75</c:v>
                </c:pt>
                <c:pt idx="18">
                  <c:v>0</c:v>
                </c:pt>
                <c:pt idx="19">
                  <c:v>0.75</c:v>
                </c:pt>
                <c:pt idx="20">
                  <c:v>0.13333333333333333</c:v>
                </c:pt>
                <c:pt idx="21">
                  <c:v>0.73469387755102045</c:v>
                </c:pt>
                <c:pt idx="22">
                  <c:v>0.53846153846153844</c:v>
                </c:pt>
                <c:pt idx="23">
                  <c:v>1</c:v>
                </c:pt>
                <c:pt idx="24">
                  <c:v>0.45614035087719296</c:v>
                </c:pt>
                <c:pt idx="25">
                  <c:v>0.82608695652173914</c:v>
                </c:pt>
                <c:pt idx="26">
                  <c:v>0.49275362318840582</c:v>
                </c:pt>
                <c:pt idx="27">
                  <c:v>0.11764705882352941</c:v>
                </c:pt>
                <c:pt idx="28">
                  <c:v>0.26315789473684209</c:v>
                </c:pt>
                <c:pt idx="29">
                  <c:v>0.30434782608695654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'Q9'!$B$640:$B$669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'Q9'!$E$640:$E$669</c:f>
              <c:numCache>
                <c:formatCode>0.0%</c:formatCode>
                <c:ptCount val="30"/>
                <c:pt idx="0">
                  <c:v>0.41899999999999998</c:v>
                </c:pt>
                <c:pt idx="1">
                  <c:v>0.92900000000000005</c:v>
                </c:pt>
                <c:pt idx="4">
                  <c:v>1</c:v>
                </c:pt>
                <c:pt idx="5">
                  <c:v>0.64500000000000002</c:v>
                </c:pt>
                <c:pt idx="6">
                  <c:v>0.9</c:v>
                </c:pt>
                <c:pt idx="7">
                  <c:v>0.4</c:v>
                </c:pt>
                <c:pt idx="8">
                  <c:v>0.45700000000000002</c:v>
                </c:pt>
                <c:pt idx="9">
                  <c:v>0.72699999999999998</c:v>
                </c:pt>
                <c:pt idx="11">
                  <c:v>0.73499999999999999</c:v>
                </c:pt>
                <c:pt idx="12">
                  <c:v>1</c:v>
                </c:pt>
                <c:pt idx="13">
                  <c:v>0.78700000000000003</c:v>
                </c:pt>
                <c:pt idx="14">
                  <c:v>0.87</c:v>
                </c:pt>
                <c:pt idx="15">
                  <c:v>0.192</c:v>
                </c:pt>
                <c:pt idx="17">
                  <c:v>0.81799999999999995</c:v>
                </c:pt>
                <c:pt idx="18">
                  <c:v>0</c:v>
                </c:pt>
                <c:pt idx="19">
                  <c:v>0.82599999999999996</c:v>
                </c:pt>
                <c:pt idx="20">
                  <c:v>0.125</c:v>
                </c:pt>
                <c:pt idx="21">
                  <c:v>0.25</c:v>
                </c:pt>
                <c:pt idx="24">
                  <c:v>0.623</c:v>
                </c:pt>
                <c:pt idx="25">
                  <c:v>0.88</c:v>
                </c:pt>
                <c:pt idx="26">
                  <c:v>0.54400000000000004</c:v>
                </c:pt>
                <c:pt idx="28">
                  <c:v>0.57099999999999995</c:v>
                </c:pt>
                <c:pt idx="29">
                  <c:v>0.111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'Q9'!$B$640:$B$669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'Q9'!$F$640:$F$669</c:f>
              <c:numCache>
                <c:formatCode>#,##0.0%</c:formatCode>
                <c:ptCount val="30"/>
                <c:pt idx="0">
                  <c:v>0.5</c:v>
                </c:pt>
                <c:pt idx="1">
                  <c:v>0.88235294117647056</c:v>
                </c:pt>
                <c:pt idx="6">
                  <c:v>0.8</c:v>
                </c:pt>
                <c:pt idx="8">
                  <c:v>0.38596491228070179</c:v>
                </c:pt>
                <c:pt idx="9">
                  <c:v>0.91666666666666674</c:v>
                </c:pt>
                <c:pt idx="11">
                  <c:v>0.71276595744680848</c:v>
                </c:pt>
                <c:pt idx="12">
                  <c:v>1</c:v>
                </c:pt>
                <c:pt idx="13">
                  <c:v>0.91176470588235292</c:v>
                </c:pt>
                <c:pt idx="19">
                  <c:v>0.77083333333333326</c:v>
                </c:pt>
                <c:pt idx="20">
                  <c:v>0.40625</c:v>
                </c:pt>
                <c:pt idx="24">
                  <c:v>0.69354838709677424</c:v>
                </c:pt>
                <c:pt idx="25">
                  <c:v>0.92</c:v>
                </c:pt>
                <c:pt idx="26">
                  <c:v>0.61290322580645162</c:v>
                </c:pt>
                <c:pt idx="27">
                  <c:v>0</c:v>
                </c:pt>
                <c:pt idx="28">
                  <c:v>0.63636363636363635</c:v>
                </c:pt>
                <c:pt idx="29">
                  <c:v>0.3289473684210526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3751936"/>
        <c:axId val="153753472"/>
      </c:barChart>
      <c:catAx>
        <c:axId val="15375193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5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7534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5193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37562569455726"/>
          <c:y val="0.92446109898913242"/>
          <c:w val="0.28347454004920103"/>
          <c:h val="4.13668672941988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Responsibility of pharmacy director to outside pharmacy director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n=71 (2010), n=18 (2005)</a:t>
            </a:r>
          </a:p>
        </c:rich>
      </c:tx>
      <c:layout>
        <c:manualLayout>
          <c:xMode val="edge"/>
          <c:yMode val="edge"/>
          <c:x val="0.12353149764602706"/>
          <c:y val="3.0967379077615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36986744737103E-2"/>
          <c:y val="0.19294911311427773"/>
          <c:w val="0.90087534756447574"/>
          <c:h val="0.48356382669380632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'Q9'!$B$676:$B$705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'Q9'!$D$676:$D$705</c:f>
              <c:numCache>
                <c:formatCode>0.0%</c:formatCode>
                <c:ptCount val="30"/>
                <c:pt idx="0">
                  <c:v>0.40540540540540543</c:v>
                </c:pt>
                <c:pt idx="1">
                  <c:v>0.75609756097560976</c:v>
                </c:pt>
                <c:pt idx="2">
                  <c:v>0.5</c:v>
                </c:pt>
                <c:pt idx="3">
                  <c:v>0.98148148148148151</c:v>
                </c:pt>
                <c:pt idx="4">
                  <c:v>0.91666666666666663</c:v>
                </c:pt>
                <c:pt idx="5">
                  <c:v>0.8571428571428571</c:v>
                </c:pt>
                <c:pt idx="6">
                  <c:v>0.66666666666666663</c:v>
                </c:pt>
                <c:pt idx="7">
                  <c:v>0.55555555555555558</c:v>
                </c:pt>
                <c:pt idx="8">
                  <c:v>0.31707317073170732</c:v>
                </c:pt>
                <c:pt idx="9">
                  <c:v>0.75</c:v>
                </c:pt>
                <c:pt idx="10">
                  <c:v>0.9375</c:v>
                </c:pt>
                <c:pt idx="11">
                  <c:v>0.76190476190476186</c:v>
                </c:pt>
                <c:pt idx="12">
                  <c:v>0.967741935483871</c:v>
                </c:pt>
                <c:pt idx="13">
                  <c:v>0.72916666666666663</c:v>
                </c:pt>
                <c:pt idx="14">
                  <c:v>0.76470588235294112</c:v>
                </c:pt>
                <c:pt idx="15">
                  <c:v>0.63793103448275867</c:v>
                </c:pt>
                <c:pt idx="16">
                  <c:v>0.8571428571428571</c:v>
                </c:pt>
                <c:pt idx="17">
                  <c:v>0.75</c:v>
                </c:pt>
                <c:pt idx="18">
                  <c:v>0</c:v>
                </c:pt>
                <c:pt idx="19">
                  <c:v>0.75</c:v>
                </c:pt>
                <c:pt idx="20">
                  <c:v>0.13333333333333333</c:v>
                </c:pt>
                <c:pt idx="21">
                  <c:v>0.73469387755102045</c:v>
                </c:pt>
                <c:pt idx="22">
                  <c:v>0.53846153846153844</c:v>
                </c:pt>
                <c:pt idx="23">
                  <c:v>1</c:v>
                </c:pt>
                <c:pt idx="24">
                  <c:v>0.45614035087719296</c:v>
                </c:pt>
                <c:pt idx="25">
                  <c:v>0.82608695652173914</c:v>
                </c:pt>
                <c:pt idx="26">
                  <c:v>0.49275362318840582</c:v>
                </c:pt>
                <c:pt idx="27">
                  <c:v>0.11764705882352941</c:v>
                </c:pt>
                <c:pt idx="28">
                  <c:v>0.26315789473684209</c:v>
                </c:pt>
                <c:pt idx="29">
                  <c:v>0.30434782608695654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'Q9'!$B$676:$B$705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'Q9'!$E$676:$E$705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1.6E-2</c:v>
                </c:pt>
                <c:pt idx="6">
                  <c:v>0</c:v>
                </c:pt>
                <c:pt idx="7">
                  <c:v>0</c:v>
                </c:pt>
                <c:pt idx="8">
                  <c:v>0.14299999999999999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2.1999999999999999E-2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4.2999999999999997E-2</c:v>
                </c:pt>
                <c:pt idx="20">
                  <c:v>0.625</c:v>
                </c:pt>
                <c:pt idx="21">
                  <c:v>0</c:v>
                </c:pt>
                <c:pt idx="24">
                  <c:v>0</c:v>
                </c:pt>
                <c:pt idx="25">
                  <c:v>0.04</c:v>
                </c:pt>
                <c:pt idx="26">
                  <c:v>1.4999999999999999E-2</c:v>
                </c:pt>
                <c:pt idx="28">
                  <c:v>3.5999999999999997E-2</c:v>
                </c:pt>
                <c:pt idx="29">
                  <c:v>0.222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'Q9'!$B$676:$B$705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'Q9'!$F$676:$F$705</c:f>
              <c:numCache>
                <c:formatCode>#,##0.0%</c:formatCode>
                <c:ptCount val="30"/>
                <c:pt idx="0">
                  <c:v>0</c:v>
                </c:pt>
                <c:pt idx="1">
                  <c:v>2.9411764705882356E-2</c:v>
                </c:pt>
                <c:pt idx="6">
                  <c:v>0</c:v>
                </c:pt>
                <c:pt idx="8">
                  <c:v>1.7543859649122806E-2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9">
                  <c:v>2.0833333333333336E-2</c:v>
                </c:pt>
                <c:pt idx="20">
                  <c:v>9.375E-2</c:v>
                </c:pt>
                <c:pt idx="24">
                  <c:v>0</c:v>
                </c:pt>
                <c:pt idx="25">
                  <c:v>0</c:v>
                </c:pt>
                <c:pt idx="26">
                  <c:v>1.6129032258064516E-2</c:v>
                </c:pt>
                <c:pt idx="27">
                  <c:v>0.92</c:v>
                </c:pt>
                <c:pt idx="28">
                  <c:v>3.0303030303030304E-2</c:v>
                </c:pt>
                <c:pt idx="29">
                  <c:v>0.23684210526315791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3800064"/>
        <c:axId val="153801856"/>
      </c:barChart>
      <c:catAx>
        <c:axId val="15380006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0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801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0006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747053180475586"/>
          <c:y val="0.92665695197191256"/>
          <c:w val="0.2566270591326868"/>
          <c:h val="4.11448000818081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Responsibility of pharmacy director to contract administrator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n=12 (2010), n=3 (2005)</a:t>
            </a:r>
          </a:p>
        </c:rich>
      </c:tx>
      <c:layout>
        <c:manualLayout>
          <c:xMode val="edge"/>
          <c:yMode val="edge"/>
          <c:x val="0.14595276222241174"/>
          <c:y val="3.0908093747440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2712868581102E-2"/>
          <c:y val="0.19258220453500641"/>
          <c:w val="0.90129586554384866"/>
          <c:h val="0.48502184845853424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'Q9'!$B$712:$B$741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'Q9'!$D$712:$D$741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2.3809523809523808E-2</c:v>
                </c:pt>
                <c:pt idx="6">
                  <c:v>0</c:v>
                </c:pt>
                <c:pt idx="7">
                  <c:v>0</c:v>
                </c:pt>
                <c:pt idx="8">
                  <c:v>2.4390243902439025E-2</c:v>
                </c:pt>
                <c:pt idx="9">
                  <c:v>0</c:v>
                </c:pt>
                <c:pt idx="10">
                  <c:v>0</c:v>
                </c:pt>
                <c:pt idx="11">
                  <c:v>1.9047619047619049E-2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6.6666666666666666E-2</c:v>
                </c:pt>
                <c:pt idx="21">
                  <c:v>0</c:v>
                </c:pt>
                <c:pt idx="22">
                  <c:v>0.19230769230769232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8.6956521739130432E-2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'Q9'!$B$712:$B$741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'Q9'!$E$712:$E$741</c:f>
              <c:numCache>
                <c:formatCode>0.0%</c:formatCode>
                <c:ptCount val="30"/>
                <c:pt idx="0">
                  <c:v>0</c:v>
                </c:pt>
                <c:pt idx="1">
                  <c:v>7.0999999999999994E-2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7.0000000000000001E-3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0.111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'Q9'!$B$712:$B$741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'Q9'!$F$712:$F$741</c:f>
              <c:numCache>
                <c:formatCode>#,##0.0%</c:formatCode>
                <c:ptCount val="30"/>
                <c:pt idx="0">
                  <c:v>0</c:v>
                </c:pt>
                <c:pt idx="1">
                  <c:v>2.9411764705882356E-2</c:v>
                </c:pt>
                <c:pt idx="6">
                  <c:v>0.1</c:v>
                </c:pt>
                <c:pt idx="8">
                  <c:v>0</c:v>
                </c:pt>
                <c:pt idx="9">
                  <c:v>0</c:v>
                </c:pt>
                <c:pt idx="11">
                  <c:v>1.0638297872340425E-2</c:v>
                </c:pt>
                <c:pt idx="12">
                  <c:v>0</c:v>
                </c:pt>
                <c:pt idx="13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3.9473684210526314E-2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3832064"/>
        <c:axId val="153850240"/>
      </c:barChart>
      <c:catAx>
        <c:axId val="15383206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5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850240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3206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75755106423966"/>
          <c:y val="0.92857384516216346"/>
          <c:w val="0.25631816329818036"/>
          <c:h val="5.17859877420344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Responsibility of pharmacy director to clinical medical director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n=210 (2010), n=245 (2005)</a:t>
            </a:r>
          </a:p>
        </c:rich>
      </c:tx>
      <c:layout>
        <c:manualLayout>
          <c:xMode val="edge"/>
          <c:yMode val="edge"/>
          <c:x val="0.13375416414294389"/>
          <c:y val="3.084974177710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849358534541E-2"/>
          <c:y val="0.19221668872084971"/>
          <c:w val="0.90021053187734235"/>
          <c:h val="0.4841012901117695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'Q9'!$B$748:$B$777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'Q9'!$D$748:$D$777</c:f>
              <c:numCache>
                <c:formatCode>0.0%</c:formatCode>
                <c:ptCount val="30"/>
                <c:pt idx="0">
                  <c:v>0.51351351351351349</c:v>
                </c:pt>
                <c:pt idx="1">
                  <c:v>0.1951219512195122</c:v>
                </c:pt>
                <c:pt idx="2">
                  <c:v>0.5</c:v>
                </c:pt>
                <c:pt idx="3">
                  <c:v>1.8518518518518517E-2</c:v>
                </c:pt>
                <c:pt idx="4">
                  <c:v>5.5555555555555552E-2</c:v>
                </c:pt>
                <c:pt idx="5">
                  <c:v>9.5238095238095233E-2</c:v>
                </c:pt>
                <c:pt idx="6">
                  <c:v>0.16666666666666666</c:v>
                </c:pt>
                <c:pt idx="7">
                  <c:v>0.33333333333333331</c:v>
                </c:pt>
                <c:pt idx="8">
                  <c:v>0.3902439024390244</c:v>
                </c:pt>
                <c:pt idx="9">
                  <c:v>0.15</c:v>
                </c:pt>
                <c:pt idx="10">
                  <c:v>0</c:v>
                </c:pt>
                <c:pt idx="11">
                  <c:v>0.17142857142857143</c:v>
                </c:pt>
                <c:pt idx="12">
                  <c:v>3.2258064516129031E-2</c:v>
                </c:pt>
                <c:pt idx="13">
                  <c:v>0.22916666666666666</c:v>
                </c:pt>
                <c:pt idx="14">
                  <c:v>0.14705882352941177</c:v>
                </c:pt>
                <c:pt idx="15">
                  <c:v>0.10344827586206896</c:v>
                </c:pt>
                <c:pt idx="16">
                  <c:v>3.5714285714285712E-2</c:v>
                </c:pt>
                <c:pt idx="17">
                  <c:v>0.25</c:v>
                </c:pt>
                <c:pt idx="18">
                  <c:v>0.8</c:v>
                </c:pt>
                <c:pt idx="19">
                  <c:v>8.3333333333333329E-2</c:v>
                </c:pt>
                <c:pt idx="20">
                  <c:v>0</c:v>
                </c:pt>
                <c:pt idx="21">
                  <c:v>6.1224489795918366E-2</c:v>
                </c:pt>
                <c:pt idx="22">
                  <c:v>0.23076923076923078</c:v>
                </c:pt>
                <c:pt idx="23">
                  <c:v>0</c:v>
                </c:pt>
                <c:pt idx="24">
                  <c:v>0.49122807017543857</c:v>
                </c:pt>
                <c:pt idx="25">
                  <c:v>0.17391304347826086</c:v>
                </c:pt>
                <c:pt idx="26">
                  <c:v>0.42028985507246375</c:v>
                </c:pt>
                <c:pt idx="27">
                  <c:v>5.8823529411764705E-2</c:v>
                </c:pt>
                <c:pt idx="28">
                  <c:v>0.52631578947368418</c:v>
                </c:pt>
                <c:pt idx="29">
                  <c:v>0.39130434782608697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'Q9'!$B$748:$B$777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'Q9'!$E$748:$E$777</c:f>
              <c:numCache>
                <c:formatCode>0.0%</c:formatCode>
                <c:ptCount val="30"/>
                <c:pt idx="0">
                  <c:v>0.51600000000000001</c:v>
                </c:pt>
                <c:pt idx="1">
                  <c:v>0</c:v>
                </c:pt>
                <c:pt idx="4">
                  <c:v>0</c:v>
                </c:pt>
                <c:pt idx="5">
                  <c:v>0.32300000000000001</c:v>
                </c:pt>
                <c:pt idx="6">
                  <c:v>0</c:v>
                </c:pt>
                <c:pt idx="7">
                  <c:v>0.53300000000000003</c:v>
                </c:pt>
                <c:pt idx="8">
                  <c:v>0.28599999999999998</c:v>
                </c:pt>
                <c:pt idx="9">
                  <c:v>0</c:v>
                </c:pt>
                <c:pt idx="11">
                  <c:v>0.20599999999999999</c:v>
                </c:pt>
                <c:pt idx="12">
                  <c:v>0</c:v>
                </c:pt>
                <c:pt idx="13">
                  <c:v>0.19700000000000001</c:v>
                </c:pt>
                <c:pt idx="14">
                  <c:v>0.109</c:v>
                </c:pt>
                <c:pt idx="15">
                  <c:v>0.78800000000000003</c:v>
                </c:pt>
                <c:pt idx="17">
                  <c:v>0.182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0.72699999999999998</c:v>
                </c:pt>
                <c:pt idx="24">
                  <c:v>0.36099999999999999</c:v>
                </c:pt>
                <c:pt idx="25">
                  <c:v>0.08</c:v>
                </c:pt>
                <c:pt idx="26">
                  <c:v>0.42599999999999999</c:v>
                </c:pt>
                <c:pt idx="28">
                  <c:v>0.25</c:v>
                </c:pt>
                <c:pt idx="29">
                  <c:v>0.55600000000000005</c:v>
                </c:pt>
              </c:numCache>
            </c:numRef>
          </c:val>
        </c:ser>
        <c:ser>
          <c:idx val="2"/>
          <c:order val="2"/>
          <c:tx>
            <c:strRef>
              <c:f>'Q9'!$F$747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'Q9'!$B$748:$B$777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'Q9'!$F$748:$F$777</c:f>
              <c:numCache>
                <c:formatCode>#,##0.0%</c:formatCode>
                <c:ptCount val="30"/>
                <c:pt idx="0">
                  <c:v>0.75</c:v>
                </c:pt>
                <c:pt idx="1">
                  <c:v>0.14705882352941177</c:v>
                </c:pt>
                <c:pt idx="6">
                  <c:v>0</c:v>
                </c:pt>
                <c:pt idx="8">
                  <c:v>0.54385964912280693</c:v>
                </c:pt>
                <c:pt idx="9">
                  <c:v>2.7777777777777776E-2</c:v>
                </c:pt>
                <c:pt idx="11">
                  <c:v>0.30851063829787234</c:v>
                </c:pt>
                <c:pt idx="12">
                  <c:v>0</c:v>
                </c:pt>
                <c:pt idx="13">
                  <c:v>7.3529411764705885E-2</c:v>
                </c:pt>
                <c:pt idx="19">
                  <c:v>0.10416666666666666</c:v>
                </c:pt>
                <c:pt idx="20">
                  <c:v>3.125E-2</c:v>
                </c:pt>
                <c:pt idx="24">
                  <c:v>0.33870967741935482</c:v>
                </c:pt>
                <c:pt idx="25">
                  <c:v>0.2</c:v>
                </c:pt>
                <c:pt idx="26">
                  <c:v>0.40322580645161288</c:v>
                </c:pt>
                <c:pt idx="27">
                  <c:v>0</c:v>
                </c:pt>
                <c:pt idx="28">
                  <c:v>0.24242424242424243</c:v>
                </c:pt>
                <c:pt idx="29">
                  <c:v>0.28947368421052633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3880448"/>
        <c:axId val="153881984"/>
      </c:barChart>
      <c:catAx>
        <c:axId val="15388044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8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8819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8044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418269230769318"/>
          <c:y val="0.92704651407577965"/>
          <c:w val="0.23437499999999992"/>
          <c:h val="5.16014573210689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Responsibility of pharmacy director to local authority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n=12 (2010), n=12 (2005)</a:t>
            </a:r>
          </a:p>
        </c:rich>
      </c:tx>
      <c:layout>
        <c:manualLayout>
          <c:xMode val="edge"/>
          <c:yMode val="edge"/>
          <c:x val="0.15635790580134346"/>
          <c:y val="3.07912583748877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54672572170303E-2"/>
          <c:y val="0.15395575622438321"/>
          <c:w val="0.90063083737119765"/>
          <c:h val="0.52344957116290258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'Q9'!$B$784:$B$813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'Q9'!$D$784:$D$813</c:f>
              <c:numCache>
                <c:formatCode>0.0%</c:formatCode>
                <c:ptCount val="30"/>
                <c:pt idx="0">
                  <c:v>5.4054054054054057E-2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</c:v>
                </c:pt>
                <c:pt idx="8">
                  <c:v>4.878048780487805E-2</c:v>
                </c:pt>
                <c:pt idx="9">
                  <c:v>0.05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2.0833333333333332E-2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6.6666666666666666E-2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2.8985507246376812E-2</c:v>
                </c:pt>
                <c:pt idx="27">
                  <c:v>0</c:v>
                </c:pt>
                <c:pt idx="28">
                  <c:v>5.2631578947368418E-2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'Q9'!$B$784:$B$813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'Q9'!$E$784:$E$813</c:f>
              <c:numCache>
                <c:formatCode>0.0%</c:formatCode>
                <c:ptCount val="30"/>
                <c:pt idx="0">
                  <c:v>3.2000000000000001E-2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5.7000000000000002E-2</c:v>
                </c:pt>
                <c:pt idx="9">
                  <c:v>4.4999999999999998E-2</c:v>
                </c:pt>
                <c:pt idx="11">
                  <c:v>1.4999999999999999E-2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4.2999999999999997E-2</c:v>
                </c:pt>
                <c:pt idx="20">
                  <c:v>0.125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1.4999999999999999E-2</c:v>
                </c:pt>
                <c:pt idx="28">
                  <c:v>0.107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'Q9'!$B$784:$B$813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'Q9'!$F$784:$F$813</c:f>
              <c:numCache>
                <c:formatCode>#,##0.0%</c:formatCode>
                <c:ptCount val="30"/>
                <c:pt idx="0">
                  <c:v>0</c:v>
                </c:pt>
                <c:pt idx="1">
                  <c:v>2.9411764705882356E-2</c:v>
                </c:pt>
                <c:pt idx="6">
                  <c:v>0.1</c:v>
                </c:pt>
                <c:pt idx="8">
                  <c:v>7.0175438596491224E-2</c:v>
                </c:pt>
                <c:pt idx="9">
                  <c:v>2.7777777777777776E-2</c:v>
                </c:pt>
                <c:pt idx="11">
                  <c:v>4.2553191489361701E-2</c:v>
                </c:pt>
                <c:pt idx="12">
                  <c:v>0</c:v>
                </c:pt>
                <c:pt idx="13">
                  <c:v>0</c:v>
                </c:pt>
                <c:pt idx="19">
                  <c:v>0</c:v>
                </c:pt>
                <c:pt idx="20">
                  <c:v>0.53125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9.0909090909090912E-2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3928832"/>
        <c:axId val="153930368"/>
      </c:barChart>
      <c:catAx>
        <c:axId val="153928832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93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930368"/>
        <c:scaling>
          <c:orientation val="minMax"/>
          <c:max val="0.6000000000000006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928832"/>
        <c:crosses val="autoZero"/>
        <c:crossBetween val="between"/>
        <c:majorUnit val="0.1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51350415730432"/>
          <c:y val="0.92704657854049211"/>
          <c:w val="0.23980831083164977"/>
          <c:h val="5.16014253094827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Responsibility of pharmacy director to nobody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n=2 (2010), n=3 (2005)</a:t>
            </a:r>
          </a:p>
        </c:rich>
      </c:tx>
      <c:layout>
        <c:manualLayout>
          <c:xMode val="edge"/>
          <c:yMode val="edge"/>
          <c:x val="0.14225831800965"/>
          <c:y val="3.0732894409005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704746745148E-2"/>
          <c:y val="0.15366465735967363"/>
          <c:w val="0.90146842802962446"/>
          <c:h val="0.5248239066745799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'Q9'!$B$820:$B$849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'Q9'!$D$820:$D$849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1.7543859649122806E-2</c:v>
                </c:pt>
                <c:pt idx="25">
                  <c:v>0</c:v>
                </c:pt>
                <c:pt idx="26">
                  <c:v>0</c:v>
                </c:pt>
                <c:pt idx="27">
                  <c:v>5.8823529411764705E-2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'Q9'!$B$820:$B$849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'Q9'!$E$820:$E$849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6.7000000000000004E-2</c:v>
                </c:pt>
                <c:pt idx="8">
                  <c:v>0</c:v>
                </c:pt>
                <c:pt idx="9">
                  <c:v>9.0999999999999998E-2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'Q9'!$B$820:$B$849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'Q9'!$F$820:$F$849</c:f>
              <c:numCache>
                <c:formatCode>#,##0.0%</c:formatCode>
                <c:ptCount val="30"/>
                <c:pt idx="0">
                  <c:v>0</c:v>
                </c:pt>
                <c:pt idx="1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3.0303030303030304E-2</c:v>
                </c:pt>
                <c:pt idx="29">
                  <c:v>2.6315789473684213E-2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4034560"/>
        <c:axId val="154036096"/>
      </c:barChart>
      <c:catAx>
        <c:axId val="15403456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03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036096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03456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24582331400247"/>
          <c:y val="0.92907890739925403"/>
          <c:w val="0.21796422902227069"/>
          <c:h val="5.14184832877684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Responsibility of pharmacy director to others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n=42 (2010), n=21 (2005)</a:t>
            </a:r>
          </a:p>
        </c:rich>
      </c:tx>
      <c:layout>
        <c:manualLayout>
          <c:xMode val="edge"/>
          <c:yMode val="edge"/>
          <c:x val="0.14956642680430524"/>
          <c:y val="3.0502042507844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74556321483168E-2"/>
          <c:y val="0.15251066325870102"/>
          <c:w val="0.90188572042027593"/>
          <c:h val="0.52792152666473546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'Q9'!$B$856:$B$885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'Q9'!$D$856:$D$885</c:f>
              <c:numCache>
                <c:formatCode>0.0%</c:formatCode>
                <c:ptCount val="30"/>
                <c:pt idx="0">
                  <c:v>2.7027027027027029E-2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2.3809523809523808E-2</c:v>
                </c:pt>
                <c:pt idx="6">
                  <c:v>0</c:v>
                </c:pt>
                <c:pt idx="7">
                  <c:v>0.1111111111111111</c:v>
                </c:pt>
                <c:pt idx="8">
                  <c:v>0.14634146341463414</c:v>
                </c:pt>
                <c:pt idx="9">
                  <c:v>2.5000000000000001E-2</c:v>
                </c:pt>
                <c:pt idx="10">
                  <c:v>6.25E-2</c:v>
                </c:pt>
                <c:pt idx="11">
                  <c:v>2.8571428571428571E-2</c:v>
                </c:pt>
                <c:pt idx="12">
                  <c:v>0</c:v>
                </c:pt>
                <c:pt idx="13">
                  <c:v>0</c:v>
                </c:pt>
                <c:pt idx="14">
                  <c:v>2.9411764705882353E-2</c:v>
                </c:pt>
                <c:pt idx="15">
                  <c:v>8.6206896551724137E-3</c:v>
                </c:pt>
                <c:pt idx="16">
                  <c:v>0.10714285714285714</c:v>
                </c:pt>
                <c:pt idx="17">
                  <c:v>0</c:v>
                </c:pt>
                <c:pt idx="18">
                  <c:v>0.2</c:v>
                </c:pt>
                <c:pt idx="19">
                  <c:v>8.3333333333333329E-2</c:v>
                </c:pt>
                <c:pt idx="20">
                  <c:v>0</c:v>
                </c:pt>
                <c:pt idx="21">
                  <c:v>0.20408163265306123</c:v>
                </c:pt>
                <c:pt idx="22">
                  <c:v>3.8461538461538464E-2</c:v>
                </c:pt>
                <c:pt idx="23">
                  <c:v>0</c:v>
                </c:pt>
                <c:pt idx="24">
                  <c:v>3.5087719298245612E-2</c:v>
                </c:pt>
                <c:pt idx="25">
                  <c:v>0</c:v>
                </c:pt>
                <c:pt idx="26">
                  <c:v>2.8985507246376812E-2</c:v>
                </c:pt>
                <c:pt idx="27">
                  <c:v>0.11764705882352941</c:v>
                </c:pt>
                <c:pt idx="28">
                  <c:v>5.2631578947368418E-2</c:v>
                </c:pt>
                <c:pt idx="29">
                  <c:v>8.6956521739130432E-2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'Q9'!$B$856:$B$885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'Q9'!$E$856:$E$885</c:f>
              <c:numCache>
                <c:formatCode>0.0%</c:formatCode>
                <c:ptCount val="30"/>
                <c:pt idx="0">
                  <c:v>3.2000000000000001E-2</c:v>
                </c:pt>
                <c:pt idx="1">
                  <c:v>0</c:v>
                </c:pt>
                <c:pt idx="4">
                  <c:v>0</c:v>
                </c:pt>
                <c:pt idx="5">
                  <c:v>1.6E-2</c:v>
                </c:pt>
                <c:pt idx="6">
                  <c:v>0.1</c:v>
                </c:pt>
                <c:pt idx="7">
                  <c:v>0</c:v>
                </c:pt>
                <c:pt idx="8">
                  <c:v>5.7000000000000002E-2</c:v>
                </c:pt>
                <c:pt idx="9">
                  <c:v>0.13600000000000001</c:v>
                </c:pt>
                <c:pt idx="11">
                  <c:v>3.6999999999999998E-2</c:v>
                </c:pt>
                <c:pt idx="12">
                  <c:v>0</c:v>
                </c:pt>
                <c:pt idx="13">
                  <c:v>1.6E-2</c:v>
                </c:pt>
                <c:pt idx="14">
                  <c:v>0</c:v>
                </c:pt>
                <c:pt idx="15">
                  <c:v>1.9E-2</c:v>
                </c:pt>
                <c:pt idx="17">
                  <c:v>0</c:v>
                </c:pt>
                <c:pt idx="18">
                  <c:v>0</c:v>
                </c:pt>
                <c:pt idx="19">
                  <c:v>8.6999999999999994E-2</c:v>
                </c:pt>
                <c:pt idx="20">
                  <c:v>0.125</c:v>
                </c:pt>
                <c:pt idx="21">
                  <c:v>2.3E-2</c:v>
                </c:pt>
                <c:pt idx="24">
                  <c:v>1.6E-2</c:v>
                </c:pt>
                <c:pt idx="25">
                  <c:v>0</c:v>
                </c:pt>
                <c:pt idx="26">
                  <c:v>0</c:v>
                </c:pt>
                <c:pt idx="28">
                  <c:v>3.5999999999999997E-2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'Q9'!$B$856:$B$885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'Q9'!$F$856:$F$885</c:f>
              <c:numCache>
                <c:formatCode>#,##0.0%</c:formatCode>
                <c:ptCount val="30"/>
                <c:pt idx="0">
                  <c:v>0</c:v>
                </c:pt>
                <c:pt idx="1">
                  <c:v>0</c:v>
                </c:pt>
                <c:pt idx="6">
                  <c:v>0.1</c:v>
                </c:pt>
                <c:pt idx="8">
                  <c:v>5.2631578947368425E-2</c:v>
                </c:pt>
                <c:pt idx="9">
                  <c:v>8.3333333333333343E-2</c:v>
                </c:pt>
                <c:pt idx="11">
                  <c:v>6.3829787234042548E-2</c:v>
                </c:pt>
                <c:pt idx="12">
                  <c:v>0</c:v>
                </c:pt>
                <c:pt idx="13">
                  <c:v>1.4705882352941178E-2</c:v>
                </c:pt>
                <c:pt idx="19">
                  <c:v>0.10416666666666666</c:v>
                </c:pt>
                <c:pt idx="20">
                  <c:v>6.25E-2</c:v>
                </c:pt>
                <c:pt idx="24">
                  <c:v>1.6129032258064516E-2</c:v>
                </c:pt>
                <c:pt idx="25">
                  <c:v>0</c:v>
                </c:pt>
                <c:pt idx="26">
                  <c:v>3.2258064516129031E-2</c:v>
                </c:pt>
                <c:pt idx="27">
                  <c:v>0.08</c:v>
                </c:pt>
                <c:pt idx="28">
                  <c:v>0.12121212121212122</c:v>
                </c:pt>
                <c:pt idx="29">
                  <c:v>0.11842105263157895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4144128"/>
        <c:axId val="154162304"/>
      </c:barChart>
      <c:catAx>
        <c:axId val="15414412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16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162304"/>
        <c:scaling>
          <c:orientation val="minMax"/>
          <c:max val="0.3000000000000003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14412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550286327845469"/>
          <c:y val="0.93013300968957924"/>
          <c:w val="0.19138787376458308"/>
          <c:h val="5.24018708187791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To whom is pharmacy director responsible in 2005 (n= 805)</a:t>
            </a:r>
          </a:p>
        </c:rich>
      </c:tx>
      <c:layout>
        <c:manualLayout>
          <c:xMode val="edge"/>
          <c:yMode val="edge"/>
          <c:x val="0.18323735652446485"/>
          <c:y val="3.35757038672748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254189828430436"/>
          <c:y val="0.21824352110039896"/>
          <c:w val="0.32914861360793385"/>
          <c:h val="0.54281080889073452"/>
        </c:manualLayout>
      </c:layout>
      <c:pieChart>
        <c:varyColors val="1"/>
        <c:ser>
          <c:idx val="0"/>
          <c:order val="0"/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FF636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E00C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DF9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818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B8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3D795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0524945245710271"/>
                  <c:y val="-0.100713244864161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'Q9'!$C$91:$I$91</c:f>
              <c:strCache>
                <c:ptCount val="7"/>
                <c:pt idx="0">
                  <c:v>Hospital chief executive officer (hospital director)</c:v>
                </c:pt>
                <c:pt idx="1">
                  <c:v>Outside pharmacy director</c:v>
                </c:pt>
                <c:pt idx="2">
                  <c:v>Contract administrator</c:v>
                </c:pt>
                <c:pt idx="3">
                  <c:v>Clinical medical director</c:v>
                </c:pt>
                <c:pt idx="4">
                  <c:v>Local authority</c:v>
                </c:pt>
                <c:pt idx="5">
                  <c:v>Nobody</c:v>
                </c:pt>
                <c:pt idx="6">
                  <c:v>Other</c:v>
                </c:pt>
              </c:strCache>
            </c:strRef>
          </c:cat>
          <c:val>
            <c:numRef>
              <c:f>'Q9'!$C$117:$I$117</c:f>
              <c:numCache>
                <c:formatCode>0.0%</c:formatCode>
                <c:ptCount val="7"/>
                <c:pt idx="0">
                  <c:v>0.625</c:v>
                </c:pt>
                <c:pt idx="1">
                  <c:v>2.1999999999999999E-2</c:v>
                </c:pt>
                <c:pt idx="2">
                  <c:v>4.0000000000000001E-3</c:v>
                </c:pt>
                <c:pt idx="3">
                  <c:v>0.30399999999999999</c:v>
                </c:pt>
                <c:pt idx="4">
                  <c:v>1.4999999999999999E-2</c:v>
                </c:pt>
                <c:pt idx="5">
                  <c:v>4.0000000000000001E-3</c:v>
                </c:pt>
                <c:pt idx="6">
                  <c:v>2.5999999999999999E-2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" footer="0"/>
    <c:pageSetup paperSize="9" orientation="landscape" horizontalDpi="-3" verticalDpi="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to hospital chief executive officer (hospital director) in 2010 (n=1048)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'Q9'!$B$153:$B$182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'Q9'!$D$153:$D$182</c:f>
              <c:numCache>
                <c:formatCode>0.0%</c:formatCode>
                <c:ptCount val="30"/>
                <c:pt idx="0">
                  <c:v>1.4312977099236641E-2</c:v>
                </c:pt>
                <c:pt idx="1">
                  <c:v>2.9580152671755726E-2</c:v>
                </c:pt>
                <c:pt idx="2">
                  <c:v>2.8625954198473282E-3</c:v>
                </c:pt>
                <c:pt idx="3">
                  <c:v>5.0572519083969467E-2</c:v>
                </c:pt>
                <c:pt idx="4">
                  <c:v>3.1488549618320608E-2</c:v>
                </c:pt>
                <c:pt idx="5">
                  <c:v>3.4351145038167941E-2</c:v>
                </c:pt>
                <c:pt idx="6">
                  <c:v>3.8167938931297708E-3</c:v>
                </c:pt>
                <c:pt idx="7">
                  <c:v>9.5419847328244278E-3</c:v>
                </c:pt>
                <c:pt idx="8">
                  <c:v>1.2404580152671756E-2</c:v>
                </c:pt>
                <c:pt idx="9">
                  <c:v>2.8625954198473282E-2</c:v>
                </c:pt>
                <c:pt idx="10">
                  <c:v>1.4312977099236641E-2</c:v>
                </c:pt>
                <c:pt idx="11">
                  <c:v>7.6335877862595422E-2</c:v>
                </c:pt>
                <c:pt idx="12">
                  <c:v>2.8625954198473282E-2</c:v>
                </c:pt>
                <c:pt idx="13">
                  <c:v>3.3396946564885496E-2</c:v>
                </c:pt>
                <c:pt idx="14">
                  <c:v>2.4809160305343511E-2</c:v>
                </c:pt>
                <c:pt idx="15">
                  <c:v>7.061068702290077E-2</c:v>
                </c:pt>
                <c:pt idx="16">
                  <c:v>2.2900763358778626E-2</c:v>
                </c:pt>
                <c:pt idx="17">
                  <c:v>2.8625954198473282E-3</c:v>
                </c:pt>
                <c:pt idx="18">
                  <c:v>0</c:v>
                </c:pt>
                <c:pt idx="19">
                  <c:v>8.5877862595419852E-3</c:v>
                </c:pt>
                <c:pt idx="20">
                  <c:v>1.9083969465648854E-3</c:v>
                </c:pt>
                <c:pt idx="21">
                  <c:v>3.4351145038167941E-2</c:v>
                </c:pt>
                <c:pt idx="22">
                  <c:v>1.3358778625954198E-2</c:v>
                </c:pt>
                <c:pt idx="23">
                  <c:v>2.8625954198473282E-2</c:v>
                </c:pt>
                <c:pt idx="24">
                  <c:v>2.4809160305343511E-2</c:v>
                </c:pt>
                <c:pt idx="25">
                  <c:v>1.8129770992366411E-2</c:v>
                </c:pt>
                <c:pt idx="26">
                  <c:v>3.2442748091603052E-2</c:v>
                </c:pt>
                <c:pt idx="27">
                  <c:v>1.9083969465648854E-3</c:v>
                </c:pt>
                <c:pt idx="28">
                  <c:v>4.7709923664122139E-3</c:v>
                </c:pt>
                <c:pt idx="29">
                  <c:v>6.6793893129770991E-3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'Q9'!$B$153:$B$182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'Q9'!$F$153:$F$182</c:f>
              <c:numCache>
                <c:formatCode>0.0%</c:formatCode>
                <c:ptCount val="30"/>
                <c:pt idx="0">
                  <c:v>2.0992366412213741E-2</c:v>
                </c:pt>
                <c:pt idx="1">
                  <c:v>9.5419847328244278E-3</c:v>
                </c:pt>
                <c:pt idx="2">
                  <c:v>2.8625954198473282E-3</c:v>
                </c:pt>
                <c:pt idx="3">
                  <c:v>9.5419847328244271E-4</c:v>
                </c:pt>
                <c:pt idx="4">
                  <c:v>2.8625954198473282E-3</c:v>
                </c:pt>
                <c:pt idx="5">
                  <c:v>5.7251908396946565E-3</c:v>
                </c:pt>
                <c:pt idx="6">
                  <c:v>1.9083969465648854E-3</c:v>
                </c:pt>
                <c:pt idx="7">
                  <c:v>7.6335877862595417E-3</c:v>
                </c:pt>
                <c:pt idx="8">
                  <c:v>2.6717557251908396E-2</c:v>
                </c:pt>
                <c:pt idx="9">
                  <c:v>9.5419847328244278E-3</c:v>
                </c:pt>
                <c:pt idx="10">
                  <c:v>9.5419847328244271E-4</c:v>
                </c:pt>
                <c:pt idx="11">
                  <c:v>2.385496183206107E-2</c:v>
                </c:pt>
                <c:pt idx="12">
                  <c:v>9.5419847328244271E-4</c:v>
                </c:pt>
                <c:pt idx="13">
                  <c:v>1.2404580152671756E-2</c:v>
                </c:pt>
                <c:pt idx="14">
                  <c:v>7.6335877862595417E-3</c:v>
                </c:pt>
                <c:pt idx="15">
                  <c:v>4.0076335877862593E-2</c:v>
                </c:pt>
                <c:pt idx="16">
                  <c:v>3.8167938931297708E-3</c:v>
                </c:pt>
                <c:pt idx="17">
                  <c:v>9.5419847328244271E-4</c:v>
                </c:pt>
                <c:pt idx="18">
                  <c:v>4.7709923664122139E-3</c:v>
                </c:pt>
                <c:pt idx="19">
                  <c:v>2.8625954198473282E-3</c:v>
                </c:pt>
                <c:pt idx="20">
                  <c:v>1.2404580152671756E-2</c:v>
                </c:pt>
                <c:pt idx="21">
                  <c:v>1.2404580152671756E-2</c:v>
                </c:pt>
                <c:pt idx="22">
                  <c:v>1.1450381679389313E-2</c:v>
                </c:pt>
                <c:pt idx="23">
                  <c:v>0</c:v>
                </c:pt>
                <c:pt idx="24">
                  <c:v>2.9580152671755726E-2</c:v>
                </c:pt>
                <c:pt idx="25">
                  <c:v>3.8167938931297708E-3</c:v>
                </c:pt>
                <c:pt idx="26">
                  <c:v>3.3396946564885496E-2</c:v>
                </c:pt>
                <c:pt idx="27">
                  <c:v>1.4312977099236641E-2</c:v>
                </c:pt>
                <c:pt idx="28">
                  <c:v>1.3358778625954198E-2</c:v>
                </c:pt>
                <c:pt idx="29">
                  <c:v>1.5267175572519083E-2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216704"/>
        <c:axId val="154238976"/>
      </c:barChart>
      <c:catAx>
        <c:axId val="1542167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3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389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1670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to outside pharmacy directoy in 2010 (n=1048)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'Q9'!$B$222:$B$251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'Q9'!$D$222:$D$251</c:f>
              <c:numCache>
                <c:formatCode>0.0%</c:formatCode>
                <c:ptCount val="30"/>
                <c:pt idx="0">
                  <c:v>0</c:v>
                </c:pt>
                <c:pt idx="1">
                  <c:v>1.9083969465648854E-3</c:v>
                </c:pt>
                <c:pt idx="2">
                  <c:v>0</c:v>
                </c:pt>
                <c:pt idx="3">
                  <c:v>0</c:v>
                </c:pt>
                <c:pt idx="4">
                  <c:v>9.5419847328244271E-4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2.8625954198473282E-3</c:v>
                </c:pt>
                <c:pt idx="9">
                  <c:v>9.5419847328244271E-4</c:v>
                </c:pt>
                <c:pt idx="10">
                  <c:v>0</c:v>
                </c:pt>
                <c:pt idx="11">
                  <c:v>1.9083969465648854E-3</c:v>
                </c:pt>
                <c:pt idx="12">
                  <c:v>0</c:v>
                </c:pt>
                <c:pt idx="13">
                  <c:v>9.5419847328244271E-4</c:v>
                </c:pt>
                <c:pt idx="14">
                  <c:v>1.9083969465648854E-3</c:v>
                </c:pt>
                <c:pt idx="15">
                  <c:v>2.7671755725190841E-2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9.5419847328244271E-4</c:v>
                </c:pt>
                <c:pt idx="20">
                  <c:v>1.049618320610687E-2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1.9083969465648854E-3</c:v>
                </c:pt>
                <c:pt idx="27">
                  <c:v>1.049618320610687E-2</c:v>
                </c:pt>
                <c:pt idx="28">
                  <c:v>1.9083969465648854E-3</c:v>
                </c:pt>
                <c:pt idx="29">
                  <c:v>2.8625954198473282E-3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'Q9'!$B$222:$B$251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'Q9'!$F$222:$F$251</c:f>
              <c:numCache>
                <c:formatCode>0.0%</c:formatCode>
                <c:ptCount val="30"/>
                <c:pt idx="0">
                  <c:v>3.5305343511450385E-2</c:v>
                </c:pt>
                <c:pt idx="1">
                  <c:v>3.7213740458015267E-2</c:v>
                </c:pt>
                <c:pt idx="2">
                  <c:v>5.7251908396946565E-3</c:v>
                </c:pt>
                <c:pt idx="3">
                  <c:v>5.1526717557251911E-2</c:v>
                </c:pt>
                <c:pt idx="4">
                  <c:v>3.3396946564885496E-2</c:v>
                </c:pt>
                <c:pt idx="5">
                  <c:v>4.0076335877862593E-2</c:v>
                </c:pt>
                <c:pt idx="6">
                  <c:v>5.7251908396946565E-3</c:v>
                </c:pt>
                <c:pt idx="7">
                  <c:v>1.717557251908397E-2</c:v>
                </c:pt>
                <c:pt idx="8">
                  <c:v>3.6259541984732822E-2</c:v>
                </c:pt>
                <c:pt idx="9">
                  <c:v>3.7213740458015267E-2</c:v>
                </c:pt>
                <c:pt idx="10">
                  <c:v>1.5267175572519083E-2</c:v>
                </c:pt>
                <c:pt idx="11">
                  <c:v>9.82824427480916E-2</c:v>
                </c:pt>
                <c:pt idx="12">
                  <c:v>2.9580152671755726E-2</c:v>
                </c:pt>
                <c:pt idx="13">
                  <c:v>4.4847328244274808E-2</c:v>
                </c:pt>
                <c:pt idx="14">
                  <c:v>3.0534351145038167E-2</c:v>
                </c:pt>
                <c:pt idx="15">
                  <c:v>8.3015267175572519E-2</c:v>
                </c:pt>
                <c:pt idx="16">
                  <c:v>2.6717557251908396E-2</c:v>
                </c:pt>
                <c:pt idx="17">
                  <c:v>3.8167938931297708E-3</c:v>
                </c:pt>
                <c:pt idx="18">
                  <c:v>4.7709923664122139E-3</c:v>
                </c:pt>
                <c:pt idx="19">
                  <c:v>1.049618320610687E-2</c:v>
                </c:pt>
                <c:pt idx="20">
                  <c:v>3.8167938931297708E-3</c:v>
                </c:pt>
                <c:pt idx="21">
                  <c:v>4.6755725190839696E-2</c:v>
                </c:pt>
                <c:pt idx="22">
                  <c:v>2.4809160305343511E-2</c:v>
                </c:pt>
                <c:pt idx="23">
                  <c:v>2.8625954198473282E-2</c:v>
                </c:pt>
                <c:pt idx="24">
                  <c:v>5.4389312977099237E-2</c:v>
                </c:pt>
                <c:pt idx="25">
                  <c:v>2.1946564885496182E-2</c:v>
                </c:pt>
                <c:pt idx="26">
                  <c:v>6.393129770992366E-2</c:v>
                </c:pt>
                <c:pt idx="27">
                  <c:v>5.7251908396946565E-3</c:v>
                </c:pt>
                <c:pt idx="28">
                  <c:v>1.6221374045801526E-2</c:v>
                </c:pt>
                <c:pt idx="29">
                  <c:v>1.9083969465648856E-2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289280"/>
        <c:axId val="154290816"/>
      </c:barChart>
      <c:catAx>
        <c:axId val="1542892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9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9081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892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to contract adminstrator in 2010 (n=1048)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'Q9'!$B$291:$B$320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'Q9'!$D$291:$D$320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9.5419847328244271E-4</c:v>
                </c:pt>
                <c:pt idx="6">
                  <c:v>0</c:v>
                </c:pt>
                <c:pt idx="7">
                  <c:v>0</c:v>
                </c:pt>
                <c:pt idx="8">
                  <c:v>9.5419847328244271E-4</c:v>
                </c:pt>
                <c:pt idx="9">
                  <c:v>0</c:v>
                </c:pt>
                <c:pt idx="10">
                  <c:v>0</c:v>
                </c:pt>
                <c:pt idx="11">
                  <c:v>1.9083969465648854E-3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9.5419847328244271E-4</c:v>
                </c:pt>
                <c:pt idx="21">
                  <c:v>0</c:v>
                </c:pt>
                <c:pt idx="22">
                  <c:v>4.7709923664122139E-3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1.9083969465648854E-3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'Q9'!$B$291:$B$320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'Q9'!$F$291:$F$320</c:f>
              <c:numCache>
                <c:formatCode>0.0%</c:formatCode>
                <c:ptCount val="30"/>
                <c:pt idx="0">
                  <c:v>3.5305343511450385E-2</c:v>
                </c:pt>
                <c:pt idx="1">
                  <c:v>3.9122137404580155E-2</c:v>
                </c:pt>
                <c:pt idx="2">
                  <c:v>5.7251908396946565E-3</c:v>
                </c:pt>
                <c:pt idx="3">
                  <c:v>5.1526717557251911E-2</c:v>
                </c:pt>
                <c:pt idx="4">
                  <c:v>3.4351145038167941E-2</c:v>
                </c:pt>
                <c:pt idx="5">
                  <c:v>3.9122137404580155E-2</c:v>
                </c:pt>
                <c:pt idx="6">
                  <c:v>5.7251908396946565E-3</c:v>
                </c:pt>
                <c:pt idx="7">
                  <c:v>1.717557251908397E-2</c:v>
                </c:pt>
                <c:pt idx="8">
                  <c:v>3.8167938931297711E-2</c:v>
                </c:pt>
                <c:pt idx="9">
                  <c:v>3.8167938931297711E-2</c:v>
                </c:pt>
                <c:pt idx="10">
                  <c:v>1.5267175572519083E-2</c:v>
                </c:pt>
                <c:pt idx="11">
                  <c:v>9.82824427480916E-2</c:v>
                </c:pt>
                <c:pt idx="12">
                  <c:v>2.9580152671755726E-2</c:v>
                </c:pt>
                <c:pt idx="13">
                  <c:v>4.5801526717557252E-2</c:v>
                </c:pt>
                <c:pt idx="14">
                  <c:v>3.2442748091603052E-2</c:v>
                </c:pt>
                <c:pt idx="15">
                  <c:v>0.11068702290076336</c:v>
                </c:pt>
                <c:pt idx="16">
                  <c:v>2.6717557251908396E-2</c:v>
                </c:pt>
                <c:pt idx="17">
                  <c:v>3.8167938931297708E-3</c:v>
                </c:pt>
                <c:pt idx="18">
                  <c:v>4.7709923664122139E-3</c:v>
                </c:pt>
                <c:pt idx="19">
                  <c:v>1.1450381679389313E-2</c:v>
                </c:pt>
                <c:pt idx="20">
                  <c:v>1.3358778625954198E-2</c:v>
                </c:pt>
                <c:pt idx="21">
                  <c:v>4.6755725190839696E-2</c:v>
                </c:pt>
                <c:pt idx="22">
                  <c:v>2.0038167938931296E-2</c:v>
                </c:pt>
                <c:pt idx="23">
                  <c:v>2.8625954198473282E-2</c:v>
                </c:pt>
                <c:pt idx="24">
                  <c:v>5.4389312977099237E-2</c:v>
                </c:pt>
                <c:pt idx="25">
                  <c:v>2.1946564885496182E-2</c:v>
                </c:pt>
                <c:pt idx="26">
                  <c:v>6.5839694656488548E-2</c:v>
                </c:pt>
                <c:pt idx="27">
                  <c:v>1.6221374045801526E-2</c:v>
                </c:pt>
                <c:pt idx="28">
                  <c:v>1.8129770992366411E-2</c:v>
                </c:pt>
                <c:pt idx="29">
                  <c:v>2.0038167938931296E-2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344832"/>
        <c:axId val="154350720"/>
      </c:barChart>
      <c:catAx>
        <c:axId val="1543448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35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507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3448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to Clinical Medical Director in 2010 (n=1048)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'Q9'!$B$359:$B$388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'Q9'!$D$359:$D$388</c:f>
              <c:numCache>
                <c:formatCode>0.0%</c:formatCode>
                <c:ptCount val="30"/>
                <c:pt idx="0">
                  <c:v>1.8129770992366411E-2</c:v>
                </c:pt>
                <c:pt idx="1">
                  <c:v>7.6335877862595417E-3</c:v>
                </c:pt>
                <c:pt idx="2">
                  <c:v>2.8625954198473282E-3</c:v>
                </c:pt>
                <c:pt idx="3">
                  <c:v>9.5419847328244271E-4</c:v>
                </c:pt>
                <c:pt idx="4">
                  <c:v>1.9083969465648854E-3</c:v>
                </c:pt>
                <c:pt idx="5">
                  <c:v>3.8167938931297708E-3</c:v>
                </c:pt>
                <c:pt idx="6">
                  <c:v>9.5419847328244271E-4</c:v>
                </c:pt>
                <c:pt idx="7">
                  <c:v>5.7251908396946565E-3</c:v>
                </c:pt>
                <c:pt idx="8">
                  <c:v>1.5267175572519083E-2</c:v>
                </c:pt>
                <c:pt idx="9">
                  <c:v>5.7251908396946565E-3</c:v>
                </c:pt>
                <c:pt idx="10">
                  <c:v>0</c:v>
                </c:pt>
                <c:pt idx="11">
                  <c:v>1.717557251908397E-2</c:v>
                </c:pt>
                <c:pt idx="12">
                  <c:v>9.5419847328244271E-4</c:v>
                </c:pt>
                <c:pt idx="13">
                  <c:v>1.049618320610687E-2</c:v>
                </c:pt>
                <c:pt idx="14">
                  <c:v>4.7709923664122139E-3</c:v>
                </c:pt>
                <c:pt idx="15">
                  <c:v>1.1450381679389313E-2</c:v>
                </c:pt>
                <c:pt idx="16">
                  <c:v>9.5419847328244271E-4</c:v>
                </c:pt>
                <c:pt idx="17">
                  <c:v>9.5419847328244271E-4</c:v>
                </c:pt>
                <c:pt idx="18">
                  <c:v>3.8167938931297708E-3</c:v>
                </c:pt>
                <c:pt idx="19">
                  <c:v>9.5419847328244271E-4</c:v>
                </c:pt>
                <c:pt idx="20">
                  <c:v>0</c:v>
                </c:pt>
                <c:pt idx="21">
                  <c:v>2.8625954198473282E-3</c:v>
                </c:pt>
                <c:pt idx="22">
                  <c:v>5.7251908396946565E-3</c:v>
                </c:pt>
                <c:pt idx="23">
                  <c:v>0</c:v>
                </c:pt>
                <c:pt idx="24">
                  <c:v>2.6717557251908396E-2</c:v>
                </c:pt>
                <c:pt idx="25">
                  <c:v>3.8167938931297708E-3</c:v>
                </c:pt>
                <c:pt idx="26">
                  <c:v>2.7671755725190841E-2</c:v>
                </c:pt>
                <c:pt idx="27">
                  <c:v>9.5419847328244271E-4</c:v>
                </c:pt>
                <c:pt idx="28">
                  <c:v>9.5419847328244278E-3</c:v>
                </c:pt>
                <c:pt idx="29">
                  <c:v>8.5877862595419852E-3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'Q9'!$B$359:$B$388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'Q9'!$F$359:$F$388</c:f>
              <c:numCache>
                <c:formatCode>0.0%</c:formatCode>
                <c:ptCount val="30"/>
                <c:pt idx="0">
                  <c:v>1.717557251908397E-2</c:v>
                </c:pt>
                <c:pt idx="1">
                  <c:v>3.1488549618320608E-2</c:v>
                </c:pt>
                <c:pt idx="2">
                  <c:v>2.8625954198473282E-3</c:v>
                </c:pt>
                <c:pt idx="3">
                  <c:v>5.0572519083969467E-2</c:v>
                </c:pt>
                <c:pt idx="4">
                  <c:v>3.2442748091603052E-2</c:v>
                </c:pt>
                <c:pt idx="5">
                  <c:v>3.6259541984732822E-2</c:v>
                </c:pt>
                <c:pt idx="6">
                  <c:v>4.7709923664122139E-3</c:v>
                </c:pt>
                <c:pt idx="7">
                  <c:v>1.1450381679389313E-2</c:v>
                </c:pt>
                <c:pt idx="8">
                  <c:v>2.385496183206107E-2</c:v>
                </c:pt>
                <c:pt idx="9">
                  <c:v>3.2442748091603052E-2</c:v>
                </c:pt>
                <c:pt idx="10">
                  <c:v>1.5267175572519083E-2</c:v>
                </c:pt>
                <c:pt idx="11">
                  <c:v>8.3015267175572519E-2</c:v>
                </c:pt>
                <c:pt idx="12">
                  <c:v>2.8625954198473282E-2</c:v>
                </c:pt>
                <c:pt idx="13">
                  <c:v>3.5305343511450385E-2</c:v>
                </c:pt>
                <c:pt idx="14">
                  <c:v>2.7671755725190841E-2</c:v>
                </c:pt>
                <c:pt idx="15">
                  <c:v>9.9236641221374045E-2</c:v>
                </c:pt>
                <c:pt idx="16">
                  <c:v>2.5763358778625955E-2</c:v>
                </c:pt>
                <c:pt idx="17">
                  <c:v>2.8625954198473282E-3</c:v>
                </c:pt>
                <c:pt idx="18">
                  <c:v>9.5419847328244271E-4</c:v>
                </c:pt>
                <c:pt idx="19">
                  <c:v>1.049618320610687E-2</c:v>
                </c:pt>
                <c:pt idx="20">
                  <c:v>1.4312977099236641E-2</c:v>
                </c:pt>
                <c:pt idx="21">
                  <c:v>4.3893129770992363E-2</c:v>
                </c:pt>
                <c:pt idx="22">
                  <c:v>1.9083969465648856E-2</c:v>
                </c:pt>
                <c:pt idx="23">
                  <c:v>2.8625954198473282E-2</c:v>
                </c:pt>
                <c:pt idx="24">
                  <c:v>2.7671755725190841E-2</c:v>
                </c:pt>
                <c:pt idx="25">
                  <c:v>1.8129770992366411E-2</c:v>
                </c:pt>
                <c:pt idx="26">
                  <c:v>3.8167938931297711E-2</c:v>
                </c:pt>
                <c:pt idx="27">
                  <c:v>1.5267175572519083E-2</c:v>
                </c:pt>
                <c:pt idx="28">
                  <c:v>8.5877862595419852E-3</c:v>
                </c:pt>
                <c:pt idx="29">
                  <c:v>1.3358778625954198E-2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400640"/>
        <c:axId val="154402176"/>
      </c:barChart>
      <c:catAx>
        <c:axId val="1544006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4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021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4006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to local authority in 2010 (n=1048)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'Q9'!$B$428:$B$457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'Q9'!$D$428:$D$457</c:f>
              <c:numCache>
                <c:formatCode>0.0%</c:formatCode>
                <c:ptCount val="30"/>
                <c:pt idx="0">
                  <c:v>1.9083969465648854E-3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9.5419847328244271E-4</c:v>
                </c:pt>
                <c:pt idx="7">
                  <c:v>0</c:v>
                </c:pt>
                <c:pt idx="8">
                  <c:v>1.9083969465648854E-3</c:v>
                </c:pt>
                <c:pt idx="9">
                  <c:v>1.9083969465648854E-3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9.5419847328244271E-4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9.5419847328244271E-4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1.9083969465648854E-3</c:v>
                </c:pt>
                <c:pt idx="27">
                  <c:v>0</c:v>
                </c:pt>
                <c:pt idx="28">
                  <c:v>9.5419847328244271E-4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'Q9'!$B$428:$B$457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'Q9'!$F$428:$F$457</c:f>
              <c:numCache>
                <c:formatCode>0.0%</c:formatCode>
                <c:ptCount val="30"/>
                <c:pt idx="0">
                  <c:v>3.3396946564885496E-2</c:v>
                </c:pt>
                <c:pt idx="1">
                  <c:v>3.9122137404580155E-2</c:v>
                </c:pt>
                <c:pt idx="2">
                  <c:v>5.7251908396946565E-3</c:v>
                </c:pt>
                <c:pt idx="3">
                  <c:v>5.1526717557251911E-2</c:v>
                </c:pt>
                <c:pt idx="4">
                  <c:v>3.4351145038167941E-2</c:v>
                </c:pt>
                <c:pt idx="5">
                  <c:v>4.0076335877862593E-2</c:v>
                </c:pt>
                <c:pt idx="6">
                  <c:v>4.7709923664122139E-3</c:v>
                </c:pt>
                <c:pt idx="7">
                  <c:v>1.717557251908397E-2</c:v>
                </c:pt>
                <c:pt idx="8">
                  <c:v>3.7213740458015267E-2</c:v>
                </c:pt>
                <c:pt idx="9">
                  <c:v>3.6259541984732822E-2</c:v>
                </c:pt>
                <c:pt idx="10">
                  <c:v>1.5267175572519083E-2</c:v>
                </c:pt>
                <c:pt idx="11">
                  <c:v>0.10019083969465649</c:v>
                </c:pt>
                <c:pt idx="12">
                  <c:v>2.9580152671755726E-2</c:v>
                </c:pt>
                <c:pt idx="13">
                  <c:v>4.4847328244274808E-2</c:v>
                </c:pt>
                <c:pt idx="14">
                  <c:v>3.2442748091603052E-2</c:v>
                </c:pt>
                <c:pt idx="15">
                  <c:v>0.11068702290076336</c:v>
                </c:pt>
                <c:pt idx="16">
                  <c:v>2.6717557251908396E-2</c:v>
                </c:pt>
                <c:pt idx="17">
                  <c:v>3.8167938931297708E-3</c:v>
                </c:pt>
                <c:pt idx="18">
                  <c:v>4.7709923664122139E-3</c:v>
                </c:pt>
                <c:pt idx="19">
                  <c:v>1.1450381679389313E-2</c:v>
                </c:pt>
                <c:pt idx="20">
                  <c:v>1.3358778625954198E-2</c:v>
                </c:pt>
                <c:pt idx="21">
                  <c:v>4.6755725190839696E-2</c:v>
                </c:pt>
                <c:pt idx="22">
                  <c:v>2.4809160305343511E-2</c:v>
                </c:pt>
                <c:pt idx="23">
                  <c:v>2.8625954198473282E-2</c:v>
                </c:pt>
                <c:pt idx="24">
                  <c:v>5.4389312977099237E-2</c:v>
                </c:pt>
                <c:pt idx="25">
                  <c:v>2.1946564885496182E-2</c:v>
                </c:pt>
                <c:pt idx="26">
                  <c:v>6.393129770992366E-2</c:v>
                </c:pt>
                <c:pt idx="27">
                  <c:v>1.6221374045801526E-2</c:v>
                </c:pt>
                <c:pt idx="28">
                  <c:v>1.717557251908397E-2</c:v>
                </c:pt>
                <c:pt idx="29">
                  <c:v>2.1946564885496182E-2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945664"/>
        <c:axId val="158947200"/>
      </c:barChart>
      <c:catAx>
        <c:axId val="1589456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4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472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456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to nobody in 2010 (n=1048)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'Q9'!$B$499:$B$528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'Q9'!$D$499:$D$528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9.5419847328244271E-4</c:v>
                </c:pt>
                <c:pt idx="25">
                  <c:v>0</c:v>
                </c:pt>
                <c:pt idx="26">
                  <c:v>0</c:v>
                </c:pt>
                <c:pt idx="27">
                  <c:v>9.5419847328244271E-4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'Q9'!$B$499:$B$528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'Q9'!$F$499:$F$528</c:f>
              <c:numCache>
                <c:formatCode>0.0%</c:formatCode>
                <c:ptCount val="30"/>
                <c:pt idx="0">
                  <c:v>3.5305343511450385E-2</c:v>
                </c:pt>
                <c:pt idx="1">
                  <c:v>3.9122137404580155E-2</c:v>
                </c:pt>
                <c:pt idx="2">
                  <c:v>5.7251908396946565E-3</c:v>
                </c:pt>
                <c:pt idx="3">
                  <c:v>5.1526717557251911E-2</c:v>
                </c:pt>
                <c:pt idx="4">
                  <c:v>3.4351145038167941E-2</c:v>
                </c:pt>
                <c:pt idx="5">
                  <c:v>4.0076335877862593E-2</c:v>
                </c:pt>
                <c:pt idx="6">
                  <c:v>5.7251908396946565E-3</c:v>
                </c:pt>
                <c:pt idx="7">
                  <c:v>1.717557251908397E-2</c:v>
                </c:pt>
                <c:pt idx="8">
                  <c:v>3.9122137404580155E-2</c:v>
                </c:pt>
                <c:pt idx="9">
                  <c:v>3.8167938931297711E-2</c:v>
                </c:pt>
                <c:pt idx="10">
                  <c:v>1.5267175572519083E-2</c:v>
                </c:pt>
                <c:pt idx="11">
                  <c:v>0.10019083969465649</c:v>
                </c:pt>
                <c:pt idx="12">
                  <c:v>2.9580152671755726E-2</c:v>
                </c:pt>
                <c:pt idx="13">
                  <c:v>4.5801526717557252E-2</c:v>
                </c:pt>
                <c:pt idx="14">
                  <c:v>3.2442748091603052E-2</c:v>
                </c:pt>
                <c:pt idx="15">
                  <c:v>0.11068702290076336</c:v>
                </c:pt>
                <c:pt idx="16">
                  <c:v>2.6717557251908396E-2</c:v>
                </c:pt>
                <c:pt idx="17">
                  <c:v>3.8167938931297708E-3</c:v>
                </c:pt>
                <c:pt idx="18">
                  <c:v>4.7709923664122139E-3</c:v>
                </c:pt>
                <c:pt idx="19">
                  <c:v>1.1450381679389313E-2</c:v>
                </c:pt>
                <c:pt idx="20">
                  <c:v>1.4312977099236641E-2</c:v>
                </c:pt>
                <c:pt idx="21">
                  <c:v>4.6755725190839696E-2</c:v>
                </c:pt>
                <c:pt idx="22">
                  <c:v>2.4809160305343511E-2</c:v>
                </c:pt>
                <c:pt idx="23">
                  <c:v>2.8625954198473282E-2</c:v>
                </c:pt>
                <c:pt idx="24">
                  <c:v>5.3435114503816793E-2</c:v>
                </c:pt>
                <c:pt idx="25">
                  <c:v>2.1946564885496182E-2</c:v>
                </c:pt>
                <c:pt idx="26">
                  <c:v>6.5839694656488548E-2</c:v>
                </c:pt>
                <c:pt idx="27">
                  <c:v>1.5267175572519083E-2</c:v>
                </c:pt>
                <c:pt idx="28">
                  <c:v>1.8129770992366411E-2</c:v>
                </c:pt>
                <c:pt idx="29">
                  <c:v>2.1946564885496182E-2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985216"/>
        <c:axId val="160305920"/>
      </c:barChart>
      <c:catAx>
        <c:axId val="1589852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0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3059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8521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Responsibility of pharmacy director to other in 2010 (n=1048)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'Q9'!$B$568:$B$597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'Q9'!$D$568:$D$597</c:f>
              <c:numCache>
                <c:formatCode>0.0%</c:formatCode>
                <c:ptCount val="30"/>
                <c:pt idx="0">
                  <c:v>9.5419847328244271E-4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9.5419847328244271E-4</c:v>
                </c:pt>
                <c:pt idx="6">
                  <c:v>0</c:v>
                </c:pt>
                <c:pt idx="7">
                  <c:v>1.9083969465648854E-3</c:v>
                </c:pt>
                <c:pt idx="8">
                  <c:v>5.7251908396946565E-3</c:v>
                </c:pt>
                <c:pt idx="9">
                  <c:v>9.5419847328244271E-4</c:v>
                </c:pt>
                <c:pt idx="10">
                  <c:v>9.5419847328244271E-4</c:v>
                </c:pt>
                <c:pt idx="11">
                  <c:v>2.8625954198473282E-3</c:v>
                </c:pt>
                <c:pt idx="12">
                  <c:v>0</c:v>
                </c:pt>
                <c:pt idx="13">
                  <c:v>0</c:v>
                </c:pt>
                <c:pt idx="14">
                  <c:v>9.5419847328244271E-4</c:v>
                </c:pt>
                <c:pt idx="15">
                  <c:v>9.5419847328244271E-4</c:v>
                </c:pt>
                <c:pt idx="16">
                  <c:v>2.8625954198473282E-3</c:v>
                </c:pt>
                <c:pt idx="17">
                  <c:v>0</c:v>
                </c:pt>
                <c:pt idx="18">
                  <c:v>9.5419847328244271E-4</c:v>
                </c:pt>
                <c:pt idx="19">
                  <c:v>9.5419847328244271E-4</c:v>
                </c:pt>
                <c:pt idx="20">
                  <c:v>0</c:v>
                </c:pt>
                <c:pt idx="21">
                  <c:v>9.5419847328244278E-3</c:v>
                </c:pt>
                <c:pt idx="22">
                  <c:v>9.5419847328244271E-4</c:v>
                </c:pt>
                <c:pt idx="23">
                  <c:v>0</c:v>
                </c:pt>
                <c:pt idx="24">
                  <c:v>1.9083969465648854E-3</c:v>
                </c:pt>
                <c:pt idx="25">
                  <c:v>0</c:v>
                </c:pt>
                <c:pt idx="26">
                  <c:v>1.9083969465648854E-3</c:v>
                </c:pt>
                <c:pt idx="27">
                  <c:v>1.9083969465648854E-3</c:v>
                </c:pt>
                <c:pt idx="28">
                  <c:v>9.5419847328244271E-4</c:v>
                </c:pt>
                <c:pt idx="29">
                  <c:v>1.9083969465648854E-3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'Q9'!$B$568:$B$597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'Q9'!$F$568:$F$597</c:f>
              <c:numCache>
                <c:formatCode>0.0%</c:formatCode>
                <c:ptCount val="30"/>
                <c:pt idx="0">
                  <c:v>3.4351145038167941E-2</c:v>
                </c:pt>
                <c:pt idx="1">
                  <c:v>3.9122137404580155E-2</c:v>
                </c:pt>
                <c:pt idx="2">
                  <c:v>5.7251908396946565E-3</c:v>
                </c:pt>
                <c:pt idx="3">
                  <c:v>5.1526717557251911E-2</c:v>
                </c:pt>
                <c:pt idx="4">
                  <c:v>3.4351145038167941E-2</c:v>
                </c:pt>
                <c:pt idx="5">
                  <c:v>3.9122137404580155E-2</c:v>
                </c:pt>
                <c:pt idx="6">
                  <c:v>5.7251908396946565E-3</c:v>
                </c:pt>
                <c:pt idx="7">
                  <c:v>1.5267175572519083E-2</c:v>
                </c:pt>
                <c:pt idx="8">
                  <c:v>3.3396946564885496E-2</c:v>
                </c:pt>
                <c:pt idx="9">
                  <c:v>3.7213740458015267E-2</c:v>
                </c:pt>
                <c:pt idx="10">
                  <c:v>1.4312977099236641E-2</c:v>
                </c:pt>
                <c:pt idx="11">
                  <c:v>9.7328244274809156E-2</c:v>
                </c:pt>
                <c:pt idx="12">
                  <c:v>2.9580152671755726E-2</c:v>
                </c:pt>
                <c:pt idx="13">
                  <c:v>4.5801526717557252E-2</c:v>
                </c:pt>
                <c:pt idx="14">
                  <c:v>3.1488549618320608E-2</c:v>
                </c:pt>
                <c:pt idx="15">
                  <c:v>0.10973282442748092</c:v>
                </c:pt>
                <c:pt idx="16">
                  <c:v>2.385496183206107E-2</c:v>
                </c:pt>
                <c:pt idx="17">
                  <c:v>3.8167938931297708E-3</c:v>
                </c:pt>
                <c:pt idx="18">
                  <c:v>3.8167938931297708E-3</c:v>
                </c:pt>
                <c:pt idx="19">
                  <c:v>1.049618320610687E-2</c:v>
                </c:pt>
                <c:pt idx="20">
                  <c:v>1.4312977099236641E-2</c:v>
                </c:pt>
                <c:pt idx="21">
                  <c:v>3.7213740458015267E-2</c:v>
                </c:pt>
                <c:pt idx="22">
                  <c:v>2.385496183206107E-2</c:v>
                </c:pt>
                <c:pt idx="23">
                  <c:v>2.8625954198473282E-2</c:v>
                </c:pt>
                <c:pt idx="24">
                  <c:v>5.2480916030534348E-2</c:v>
                </c:pt>
                <c:pt idx="25">
                  <c:v>2.1946564885496182E-2</c:v>
                </c:pt>
                <c:pt idx="26">
                  <c:v>6.393129770992366E-2</c:v>
                </c:pt>
                <c:pt idx="27">
                  <c:v>1.4312977099236641E-2</c:v>
                </c:pt>
                <c:pt idx="28">
                  <c:v>1.717557251908397E-2</c:v>
                </c:pt>
                <c:pt idx="29">
                  <c:v>2.0038167938931296E-2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331264"/>
        <c:axId val="160332800"/>
      </c:barChart>
      <c:catAx>
        <c:axId val="1603312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3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3328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312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To whom is pharmacy director responsible in 2010 (n= 1048)</a:t>
            </a:r>
          </a:p>
        </c:rich>
      </c:tx>
      <c:layout>
        <c:manualLayout>
          <c:xMode val="edge"/>
          <c:yMode val="edge"/>
          <c:x val="0.18323732183340874"/>
          <c:y val="3.3575759926560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254189828430486"/>
          <c:y val="0.21824352110039924"/>
          <c:w val="0.32914861360793424"/>
          <c:h val="0.54281080889073452"/>
        </c:manualLayout>
      </c:layout>
      <c:pieChart>
        <c:varyColors val="1"/>
        <c:ser>
          <c:idx val="0"/>
          <c:order val="0"/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FF636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E00CE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DF9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818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B8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3D795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'Q9'!$B$45:$H$45</c:f>
              <c:strCache>
                <c:ptCount val="7"/>
                <c:pt idx="0">
                  <c:v>To the hospital Chief Executive Officer (Hospital Director)</c:v>
                </c:pt>
                <c:pt idx="1">
                  <c:v>To an outside pharmacy Director</c:v>
                </c:pt>
                <c:pt idx="2">
                  <c:v>To a contract administrator</c:v>
                </c:pt>
                <c:pt idx="3">
                  <c:v>To a clinical medical Director</c:v>
                </c:pt>
                <c:pt idx="4">
                  <c:v>To a local Authority</c:v>
                </c:pt>
                <c:pt idx="5">
                  <c:v>To nobody</c:v>
                </c:pt>
                <c:pt idx="6">
                  <c:v>Other</c:v>
                </c:pt>
              </c:strCache>
            </c:strRef>
          </c:cat>
          <c:val>
            <c:numRef>
              <c:f>'Q9'!$B$46:$H$46</c:f>
              <c:numCache>
                <c:formatCode>0.0%</c:formatCode>
                <c:ptCount val="7"/>
                <c:pt idx="0">
                  <c:v>0.6669847328244275</c:v>
                </c:pt>
                <c:pt idx="1">
                  <c:v>6.7748091603053437E-2</c:v>
                </c:pt>
                <c:pt idx="2">
                  <c:v>1.1450381679389313E-2</c:v>
                </c:pt>
                <c:pt idx="3">
                  <c:v>0.20038167938931298</c:v>
                </c:pt>
                <c:pt idx="4">
                  <c:v>1.1450381679389313E-2</c:v>
                </c:pt>
                <c:pt idx="5">
                  <c:v>1.9083969465648854E-3</c:v>
                </c:pt>
                <c:pt idx="6">
                  <c:v>4.0076335877862593E-2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" footer="0"/>
    <c:pageSetup paperSize="9" orientation="landscape" horizontalDpi="-3" verticalDpi="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Average percentage of total hospital budget for operating the pharmacy (all expenses including salaries, drugs, sterile fluids, supplies)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n=531 (2010), n=509 (2005), n=748 (2000)</a:t>
            </a:r>
          </a:p>
        </c:rich>
      </c:tx>
      <c:layout>
        <c:manualLayout>
          <c:xMode val="edge"/>
          <c:yMode val="edge"/>
          <c:x val="0.10982670368395211"/>
          <c:y val="3.0181140300957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774590619688524E-2"/>
          <c:y val="0.17102615694164988"/>
          <c:w val="0.9410409936331493"/>
          <c:h val="0.55533199195170957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'Q10'!$B$5:$B$34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'Q10'!$D$5:$D$34</c:f>
              <c:numCache>
                <c:formatCode>0.00</c:formatCode>
                <c:ptCount val="30"/>
                <c:pt idx="0">
                  <c:v>7</c:v>
                </c:pt>
                <c:pt idx="1">
                  <c:v>13.794444444444446</c:v>
                </c:pt>
                <c:pt idx="2">
                  <c:v>22.86</c:v>
                </c:pt>
                <c:pt idx="3">
                  <c:v>28.184313725490192</c:v>
                </c:pt>
                <c:pt idx="4">
                  <c:v>15.041379310344828</c:v>
                </c:pt>
                <c:pt idx="5">
                  <c:v>17.425000000000001</c:v>
                </c:pt>
                <c:pt idx="6">
                  <c:v>8.75</c:v>
                </c:pt>
                <c:pt idx="7">
                  <c:v>8.4142857142857146</c:v>
                </c:pt>
                <c:pt idx="8">
                  <c:v>2.9909090909090912</c:v>
                </c:pt>
                <c:pt idx="9">
                  <c:v>11.353846153846153</c:v>
                </c:pt>
                <c:pt idx="10">
                  <c:v>39.010000000000005</c:v>
                </c:pt>
                <c:pt idx="11">
                  <c:v>9.5474576271186429</c:v>
                </c:pt>
                <c:pt idx="12">
                  <c:v>38.35</c:v>
                </c:pt>
                <c:pt idx="13">
                  <c:v>8.3707317073170735</c:v>
                </c:pt>
                <c:pt idx="14">
                  <c:v>9.0333333333333332</c:v>
                </c:pt>
                <c:pt idx="15">
                  <c:v>0</c:v>
                </c:pt>
                <c:pt idx="16">
                  <c:v>6.82</c:v>
                </c:pt>
                <c:pt idx="17">
                  <c:v>14</c:v>
                </c:pt>
                <c:pt idx="18">
                  <c:v>30.2</c:v>
                </c:pt>
                <c:pt idx="19">
                  <c:v>7.8</c:v>
                </c:pt>
                <c:pt idx="20">
                  <c:v>0</c:v>
                </c:pt>
                <c:pt idx="21">
                  <c:v>11.092857142857143</c:v>
                </c:pt>
                <c:pt idx="22">
                  <c:v>17.893333333333334</c:v>
                </c:pt>
                <c:pt idx="23">
                  <c:v>21.164285714285715</c:v>
                </c:pt>
                <c:pt idx="24">
                  <c:v>11.571428571428571</c:v>
                </c:pt>
                <c:pt idx="25">
                  <c:v>18.96</c:v>
                </c:pt>
                <c:pt idx="26">
                  <c:v>10.395833333333332</c:v>
                </c:pt>
                <c:pt idx="27">
                  <c:v>2.3666666666666667</c:v>
                </c:pt>
                <c:pt idx="28">
                  <c:v>5.5750000000000002</c:v>
                </c:pt>
                <c:pt idx="29">
                  <c:v>6.96875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dLbls>
            <c:delete val="1"/>
          </c:dLbls>
          <c:cat>
            <c:strRef>
              <c:f>'Q10'!$B$5:$B$34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'Q10'!$F$5:$F$34</c:f>
              <c:numCache>
                <c:formatCode>General</c:formatCode>
                <c:ptCount val="30"/>
                <c:pt idx="0">
                  <c:v>12.5</c:v>
                </c:pt>
                <c:pt idx="1">
                  <c:v>10.7</c:v>
                </c:pt>
                <c:pt idx="4">
                  <c:v>18.600000000000001</c:v>
                </c:pt>
                <c:pt idx="5">
                  <c:v>16.899999999999999</c:v>
                </c:pt>
                <c:pt idx="6">
                  <c:v>6.4</c:v>
                </c:pt>
                <c:pt idx="7">
                  <c:v>9.5</c:v>
                </c:pt>
                <c:pt idx="8">
                  <c:v>4.7</c:v>
                </c:pt>
                <c:pt idx="9">
                  <c:v>7.9</c:v>
                </c:pt>
                <c:pt idx="12">
                  <c:v>36.200000000000003</c:v>
                </c:pt>
                <c:pt idx="13">
                  <c:v>9.5</c:v>
                </c:pt>
                <c:pt idx="14">
                  <c:v>6</c:v>
                </c:pt>
                <c:pt idx="17">
                  <c:v>12</c:v>
                </c:pt>
                <c:pt idx="18">
                  <c:v>14.4</c:v>
                </c:pt>
                <c:pt idx="19">
                  <c:v>4.5999999999999996</c:v>
                </c:pt>
                <c:pt idx="21">
                  <c:v>12.8</c:v>
                </c:pt>
                <c:pt idx="24">
                  <c:v>16.8</c:v>
                </c:pt>
                <c:pt idx="25">
                  <c:v>17</c:v>
                </c:pt>
                <c:pt idx="26">
                  <c:v>12.4</c:v>
                </c:pt>
                <c:pt idx="28">
                  <c:v>5.7</c:v>
                </c:pt>
                <c:pt idx="29">
                  <c:v>7.7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dLbls>
            <c:delete val="1"/>
          </c:dLbls>
          <c:cat>
            <c:strRef>
              <c:f>'Q10'!$B$5:$B$34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'Q10'!$I$5:$I$34</c:f>
              <c:numCache>
                <c:formatCode>0.0</c:formatCode>
                <c:ptCount val="30"/>
                <c:pt idx="0">
                  <c:v>3.7888888888888888</c:v>
                </c:pt>
                <c:pt idx="1">
                  <c:v>7.5805555555555539</c:v>
                </c:pt>
                <c:pt idx="6">
                  <c:v>3.44</c:v>
                </c:pt>
                <c:pt idx="8">
                  <c:v>1.7322580645161292</c:v>
                </c:pt>
                <c:pt idx="9">
                  <c:v>2.7759999999999998</c:v>
                </c:pt>
                <c:pt idx="12">
                  <c:v>13.7</c:v>
                </c:pt>
                <c:pt idx="13">
                  <c:v>8.8985294117647022</c:v>
                </c:pt>
                <c:pt idx="19">
                  <c:v>4.1749999999999998</c:v>
                </c:pt>
                <c:pt idx="24">
                  <c:v>5.1237619047619045</c:v>
                </c:pt>
                <c:pt idx="25">
                  <c:v>12.375920000000001</c:v>
                </c:pt>
                <c:pt idx="26">
                  <c:v>4.4327968750000002</c:v>
                </c:pt>
                <c:pt idx="27">
                  <c:v>0.96923076923076901</c:v>
                </c:pt>
                <c:pt idx="28">
                  <c:v>4.128571428571429</c:v>
                </c:pt>
                <c:pt idx="29">
                  <c:v>3.9712374999999991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467968"/>
        <c:axId val="160482048"/>
      </c:barChart>
      <c:catAx>
        <c:axId val="1604679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48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82048"/>
        <c:scaling>
          <c:orientation val="minMax"/>
        </c:scaling>
        <c:delete val="0"/>
        <c:axPos val="l"/>
        <c:majorGridlines>
          <c:spPr>
            <a:ln w="3175">
              <a:solidFill>
                <a:srgbClr val="A7A7A7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46796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56078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15936254980117"/>
          <c:y val="0.93955459903911476"/>
          <c:w val="0.11952191235059761"/>
          <c:h val="2.7595269382391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Average percentage of total hospital budget only for the acquisition of drugs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n=576 (2010), n=547 (2005), n=748 (2000)</a:t>
            </a:r>
          </a:p>
        </c:rich>
      </c:tx>
      <c:layout>
        <c:manualLayout>
          <c:xMode val="edge"/>
          <c:yMode val="edge"/>
          <c:x val="0.11329498279846496"/>
          <c:y val="3.03686642916032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774590619688524E-2"/>
          <c:y val="0.1431670281995662"/>
          <c:w val="0.9410409936331493"/>
          <c:h val="0.56182212581344859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'Q10'!$B$40:$B$69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'Q10'!$D$40:$D$69</c:f>
              <c:numCache>
                <c:formatCode>0.00</c:formatCode>
                <c:ptCount val="30"/>
                <c:pt idx="0">
                  <c:v>6.2545454545454549</c:v>
                </c:pt>
                <c:pt idx="1">
                  <c:v>22.05294117647059</c:v>
                </c:pt>
                <c:pt idx="2">
                  <c:v>18.2</c:v>
                </c:pt>
                <c:pt idx="3">
                  <c:v>23.163999999999998</c:v>
                </c:pt>
                <c:pt idx="4">
                  <c:v>10.52</c:v>
                </c:pt>
                <c:pt idx="5">
                  <c:v>15.724137931034482</c:v>
                </c:pt>
                <c:pt idx="6">
                  <c:v>11.32</c:v>
                </c:pt>
                <c:pt idx="7">
                  <c:v>6.2866666666666671</c:v>
                </c:pt>
                <c:pt idx="8">
                  <c:v>2.5454545454545454</c:v>
                </c:pt>
                <c:pt idx="9">
                  <c:v>14.6625</c:v>
                </c:pt>
                <c:pt idx="10">
                  <c:v>25.654545454545456</c:v>
                </c:pt>
                <c:pt idx="11">
                  <c:v>7.2266666666666666</c:v>
                </c:pt>
                <c:pt idx="12">
                  <c:v>28.735000000000003</c:v>
                </c:pt>
                <c:pt idx="13">
                  <c:v>7.3744186046511633</c:v>
                </c:pt>
                <c:pt idx="14">
                  <c:v>14.168421052631578</c:v>
                </c:pt>
                <c:pt idx="15">
                  <c:v>0.30303030303030304</c:v>
                </c:pt>
                <c:pt idx="16">
                  <c:v>12.286363636363635</c:v>
                </c:pt>
                <c:pt idx="17">
                  <c:v>9.4</c:v>
                </c:pt>
                <c:pt idx="18">
                  <c:v>18.274999999999999</c:v>
                </c:pt>
                <c:pt idx="19">
                  <c:v>6.3777777777777782</c:v>
                </c:pt>
                <c:pt idx="20">
                  <c:v>2.4333333333333331</c:v>
                </c:pt>
                <c:pt idx="21">
                  <c:v>9.7947368421052623</c:v>
                </c:pt>
                <c:pt idx="22">
                  <c:v>23.747368421052634</c:v>
                </c:pt>
                <c:pt idx="23">
                  <c:v>11.7875</c:v>
                </c:pt>
                <c:pt idx="24">
                  <c:v>9.5897959183673471</c:v>
                </c:pt>
                <c:pt idx="25">
                  <c:v>11.50625</c:v>
                </c:pt>
                <c:pt idx="26">
                  <c:v>13.40625</c:v>
                </c:pt>
                <c:pt idx="27">
                  <c:v>6.15</c:v>
                </c:pt>
                <c:pt idx="28">
                  <c:v>13.441666666666666</c:v>
                </c:pt>
                <c:pt idx="29">
                  <c:v>10.375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dLbls>
            <c:delete val="1"/>
          </c:dLbls>
          <c:cat>
            <c:strRef>
              <c:f>'Q10'!$B$40:$B$69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'Q10'!$F$40:$F$69</c:f>
              <c:numCache>
                <c:formatCode>General</c:formatCode>
                <c:ptCount val="30"/>
                <c:pt idx="0">
                  <c:v>6.3</c:v>
                </c:pt>
                <c:pt idx="1">
                  <c:v>7.9</c:v>
                </c:pt>
                <c:pt idx="4">
                  <c:v>9.6</c:v>
                </c:pt>
                <c:pt idx="5">
                  <c:v>11.6</c:v>
                </c:pt>
                <c:pt idx="6">
                  <c:v>5.2</c:v>
                </c:pt>
                <c:pt idx="7">
                  <c:v>7.8</c:v>
                </c:pt>
                <c:pt idx="8">
                  <c:v>3.7</c:v>
                </c:pt>
                <c:pt idx="9">
                  <c:v>4.9000000000000004</c:v>
                </c:pt>
                <c:pt idx="12">
                  <c:v>25</c:v>
                </c:pt>
                <c:pt idx="13">
                  <c:v>7.9</c:v>
                </c:pt>
                <c:pt idx="14">
                  <c:v>5.3</c:v>
                </c:pt>
                <c:pt idx="17">
                  <c:v>8.9</c:v>
                </c:pt>
                <c:pt idx="18">
                  <c:v>7.7</c:v>
                </c:pt>
                <c:pt idx="19">
                  <c:v>3.4</c:v>
                </c:pt>
                <c:pt idx="21">
                  <c:v>12.5</c:v>
                </c:pt>
                <c:pt idx="24">
                  <c:v>9.1</c:v>
                </c:pt>
                <c:pt idx="25">
                  <c:v>9.6999999999999993</c:v>
                </c:pt>
                <c:pt idx="26">
                  <c:v>11.5</c:v>
                </c:pt>
                <c:pt idx="28">
                  <c:v>5.6</c:v>
                </c:pt>
                <c:pt idx="29">
                  <c:v>5.6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dLbls>
            <c:delete val="1"/>
          </c:dLbls>
          <c:cat>
            <c:strRef>
              <c:f>'Q10'!$B$40:$B$69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'Q10'!$I$40:$I$69</c:f>
              <c:numCache>
                <c:formatCode>0.0</c:formatCode>
                <c:ptCount val="30"/>
                <c:pt idx="0">
                  <c:v>4.25</c:v>
                </c:pt>
                <c:pt idx="1">
                  <c:v>6.2222222222222232</c:v>
                </c:pt>
                <c:pt idx="6">
                  <c:v>3.23</c:v>
                </c:pt>
                <c:pt idx="8">
                  <c:v>1.6048387096774193</c:v>
                </c:pt>
                <c:pt idx="9">
                  <c:v>3.2239999999999993</c:v>
                </c:pt>
                <c:pt idx="12">
                  <c:v>9.6</c:v>
                </c:pt>
                <c:pt idx="13">
                  <c:v>12.052911764705877</c:v>
                </c:pt>
                <c:pt idx="19">
                  <c:v>3.8604166666666671</c:v>
                </c:pt>
                <c:pt idx="24">
                  <c:v>8.5539682539682538</c:v>
                </c:pt>
                <c:pt idx="25">
                  <c:v>8.9559599999999993</c:v>
                </c:pt>
                <c:pt idx="26">
                  <c:v>5.1375000000000002</c:v>
                </c:pt>
                <c:pt idx="27">
                  <c:v>0.73461538461538467</c:v>
                </c:pt>
                <c:pt idx="28">
                  <c:v>3.8285714285714278</c:v>
                </c:pt>
                <c:pt idx="29">
                  <c:v>3.5987499999999999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507776"/>
        <c:axId val="160509312"/>
      </c:barChart>
      <c:catAx>
        <c:axId val="1605077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0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0931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0777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15936254980117"/>
          <c:y val="0.93594325565212211"/>
          <c:w val="0.11952191235059761"/>
          <c:h val="3.73665917840961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director's freedom to allocate some resources within the hospital budget to his department in 2005 (n=782)</a:t>
            </a:r>
          </a:p>
        </c:rich>
      </c:tx>
      <c:layout>
        <c:manualLayout>
          <c:xMode val="edge"/>
          <c:yMode val="edge"/>
          <c:x val="0.14237880747615483"/>
          <c:y val="3.3766208328436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5205233860124E-2"/>
          <c:y val="0.20779247132770845"/>
          <c:w val="0.89949895882236397"/>
          <c:h val="0.488312307620114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'Q11'!$C$46:$F$46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'Q11'!$B$48:$B$70</c:f>
            </c:multiLvlStrRef>
          </c:cat>
          <c:val>
            <c:numRef>
              <c:f>'Q11'!$F$48:$F$70</c:f>
            </c:numRef>
          </c:val>
        </c:ser>
        <c:ser>
          <c:idx val="1"/>
          <c:order val="1"/>
          <c:tx>
            <c:strRef>
              <c:f>'Q11'!$G$46:$J$46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multiLvlStrRef>
              <c:f>'Q11'!$B$48:$B$70</c:f>
            </c:multiLvlStrRef>
          </c:cat>
          <c:val>
            <c:numRef>
              <c:f>'Q11'!$J$48:$J$70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579584"/>
        <c:axId val="160581120"/>
      </c:barChart>
      <c:catAx>
        <c:axId val="16057958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8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811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795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541862382476057"/>
          <c:y val="0.92111126034618862"/>
          <c:w val="9.077828708010921E-2"/>
          <c:h val="4.4776119402985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Pharmacy director's freedom to allocate some resources within the hospital budget to his department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n=1018 (2010), n=782 (2005) </a:t>
            </a:r>
          </a:p>
        </c:rich>
      </c:tx>
      <c:layout>
        <c:manualLayout>
          <c:xMode val="edge"/>
          <c:yMode val="edge"/>
          <c:x val="0.13704829327526749"/>
          <c:y val="3.0501222069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13310600784933E-2"/>
          <c:y val="0.18082827143814559"/>
          <c:w val="0.90060307190902666"/>
          <c:h val="0.5228769294596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'Q11'!$D$77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'Q11'!$B$78:$B$107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'Q11'!$D$78:$D$107</c:f>
              <c:numCache>
                <c:formatCode>0.0%</c:formatCode>
                <c:ptCount val="30"/>
                <c:pt idx="0">
                  <c:v>0.5</c:v>
                </c:pt>
                <c:pt idx="1">
                  <c:v>0.41025641025641024</c:v>
                </c:pt>
                <c:pt idx="2">
                  <c:v>0.16666666666666666</c:v>
                </c:pt>
                <c:pt idx="3">
                  <c:v>9.0909090909090912E-2</c:v>
                </c:pt>
                <c:pt idx="4">
                  <c:v>7.8947368421052627E-2</c:v>
                </c:pt>
                <c:pt idx="5">
                  <c:v>0.29268292682926828</c:v>
                </c:pt>
                <c:pt idx="6">
                  <c:v>0.2857142857142857</c:v>
                </c:pt>
                <c:pt idx="7">
                  <c:v>0.16666666666666666</c:v>
                </c:pt>
                <c:pt idx="8">
                  <c:v>0.28205128205128205</c:v>
                </c:pt>
                <c:pt idx="9">
                  <c:v>0.25</c:v>
                </c:pt>
                <c:pt idx="10">
                  <c:v>6.25E-2</c:v>
                </c:pt>
                <c:pt idx="11">
                  <c:v>0.34313725490196079</c:v>
                </c:pt>
                <c:pt idx="12">
                  <c:v>0</c:v>
                </c:pt>
                <c:pt idx="13">
                  <c:v>0.22916666666666666</c:v>
                </c:pt>
                <c:pt idx="14">
                  <c:v>6.25E-2</c:v>
                </c:pt>
                <c:pt idx="15">
                  <c:v>1.7094017094017096E-2</c:v>
                </c:pt>
                <c:pt idx="16">
                  <c:v>0</c:v>
                </c:pt>
                <c:pt idx="17">
                  <c:v>0.25</c:v>
                </c:pt>
                <c:pt idx="18">
                  <c:v>0.2</c:v>
                </c:pt>
                <c:pt idx="19">
                  <c:v>0.58333333333333337</c:v>
                </c:pt>
                <c:pt idx="20">
                  <c:v>6.6666666666666666E-2</c:v>
                </c:pt>
                <c:pt idx="21">
                  <c:v>0.26190476190476192</c:v>
                </c:pt>
                <c:pt idx="22">
                  <c:v>0.2</c:v>
                </c:pt>
                <c:pt idx="23">
                  <c:v>0.16666666666666666</c:v>
                </c:pt>
                <c:pt idx="24">
                  <c:v>6.8965517241379309E-2</c:v>
                </c:pt>
                <c:pt idx="25">
                  <c:v>9.0909090909090912E-2</c:v>
                </c:pt>
                <c:pt idx="26">
                  <c:v>0.26984126984126983</c:v>
                </c:pt>
                <c:pt idx="27">
                  <c:v>0</c:v>
                </c:pt>
                <c:pt idx="28">
                  <c:v>0.31578947368421051</c:v>
                </c:pt>
                <c:pt idx="29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'Q11'!$E$77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'Q11'!$B$78:$B$107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'Q11'!$E$78:$E$107</c:f>
              <c:numCache>
                <c:formatCode>0.0%</c:formatCode>
                <c:ptCount val="30"/>
                <c:pt idx="0">
                  <c:v>0.3</c:v>
                </c:pt>
                <c:pt idx="1">
                  <c:v>0.5</c:v>
                </c:pt>
                <c:pt idx="4">
                  <c:v>6.7000000000000004E-2</c:v>
                </c:pt>
                <c:pt idx="5">
                  <c:v>0.32800000000000001</c:v>
                </c:pt>
                <c:pt idx="6">
                  <c:v>0.4</c:v>
                </c:pt>
                <c:pt idx="7">
                  <c:v>7.0999999999999994E-2</c:v>
                </c:pt>
                <c:pt idx="8">
                  <c:v>0.4</c:v>
                </c:pt>
                <c:pt idx="9">
                  <c:v>0.23799999999999999</c:v>
                </c:pt>
                <c:pt idx="11">
                  <c:v>0.31</c:v>
                </c:pt>
                <c:pt idx="12">
                  <c:v>0</c:v>
                </c:pt>
                <c:pt idx="13">
                  <c:v>0.16900000000000001</c:v>
                </c:pt>
                <c:pt idx="14">
                  <c:v>0.13600000000000001</c:v>
                </c:pt>
                <c:pt idx="17">
                  <c:v>4.4999999999999998E-2</c:v>
                </c:pt>
                <c:pt idx="18">
                  <c:v>0.5</c:v>
                </c:pt>
                <c:pt idx="19">
                  <c:v>0.48099999999999998</c:v>
                </c:pt>
                <c:pt idx="20">
                  <c:v>0.125</c:v>
                </c:pt>
                <c:pt idx="21">
                  <c:v>2.3E-2</c:v>
                </c:pt>
                <c:pt idx="24">
                  <c:v>9.8000000000000004E-2</c:v>
                </c:pt>
                <c:pt idx="25">
                  <c:v>0</c:v>
                </c:pt>
                <c:pt idx="26">
                  <c:v>0.224</c:v>
                </c:pt>
                <c:pt idx="28">
                  <c:v>0.56000000000000005</c:v>
                </c:pt>
                <c:pt idx="29">
                  <c:v>0.125</c:v>
                </c:pt>
              </c:numCache>
            </c:numRef>
          </c:val>
        </c:ser>
        <c:ser>
          <c:idx val="2"/>
          <c:order val="2"/>
          <c:tx>
            <c:strRef>
              <c:f>'Q11'!$F$77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'Q11'!$B$78:$B$107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 Republic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'Q11'!$F$78:$F$107</c:f>
              <c:numCache>
                <c:formatCode>#,##0.0%</c:formatCode>
                <c:ptCount val="30"/>
                <c:pt idx="0">
                  <c:v>0.375</c:v>
                </c:pt>
                <c:pt idx="1">
                  <c:v>0.41176470588235298</c:v>
                </c:pt>
                <c:pt idx="6">
                  <c:v>0.5</c:v>
                </c:pt>
                <c:pt idx="8">
                  <c:v>0.26415094339622641</c:v>
                </c:pt>
                <c:pt idx="9">
                  <c:v>0.44927536231884058</c:v>
                </c:pt>
                <c:pt idx="11">
                  <c:v>0.36666666666666664</c:v>
                </c:pt>
                <c:pt idx="12">
                  <c:v>0.33333333333333337</c:v>
                </c:pt>
                <c:pt idx="13">
                  <c:v>0.19402985074626866</c:v>
                </c:pt>
                <c:pt idx="19">
                  <c:v>0.78723404255319152</c:v>
                </c:pt>
                <c:pt idx="20">
                  <c:v>0.56666666666666665</c:v>
                </c:pt>
                <c:pt idx="24">
                  <c:v>4.9180327868852458E-2</c:v>
                </c:pt>
                <c:pt idx="25">
                  <c:v>0.12</c:v>
                </c:pt>
                <c:pt idx="26">
                  <c:v>0.24193548387096775</c:v>
                </c:pt>
                <c:pt idx="27">
                  <c:v>0.31578947368421051</c:v>
                </c:pt>
                <c:pt idx="28">
                  <c:v>0.63636363636363635</c:v>
                </c:pt>
                <c:pt idx="29">
                  <c:v>0.71830985915492962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0629120"/>
        <c:axId val="160630656"/>
      </c:barChart>
      <c:catAx>
        <c:axId val="16062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3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6306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2912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08736063955376"/>
          <c:y val="0.93412177644461203"/>
          <c:w val="0.15727426273550654"/>
          <c:h val="3.54729964310015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Pharmacy director's freedom to allocate some resources within the hospital budget to his department in 2010 (n=1018)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'Q11'!$C$5:$F$5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'Q11'!$B$7:$B$36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'Q11'!$F$7:$F$36</c:f>
              <c:numCache>
                <c:formatCode>#,##0.0%</c:formatCode>
                <c:ptCount val="30"/>
                <c:pt idx="0">
                  <c:v>1.768172888015717E-2</c:v>
                </c:pt>
                <c:pt idx="1">
                  <c:v>1.5717092337917484E-2</c:v>
                </c:pt>
                <c:pt idx="2">
                  <c:v>9.8231827111984276E-4</c:v>
                </c:pt>
                <c:pt idx="3">
                  <c:v>4.911591355599214E-3</c:v>
                </c:pt>
                <c:pt idx="4">
                  <c:v>2.9469548133595285E-3</c:v>
                </c:pt>
                <c:pt idx="5">
                  <c:v>1.1787819253438114E-2</c:v>
                </c:pt>
                <c:pt idx="6">
                  <c:v>1.9646365422396855E-3</c:v>
                </c:pt>
                <c:pt idx="7">
                  <c:v>2.9469548133595285E-3</c:v>
                </c:pt>
                <c:pt idx="8">
                  <c:v>1.0805500982318271E-2</c:v>
                </c:pt>
                <c:pt idx="9">
                  <c:v>7.8585461689587421E-3</c:v>
                </c:pt>
                <c:pt idx="10">
                  <c:v>9.8231827111984276E-4</c:v>
                </c:pt>
                <c:pt idx="11">
                  <c:v>3.4381139489194502E-2</c:v>
                </c:pt>
                <c:pt idx="12">
                  <c:v>0</c:v>
                </c:pt>
                <c:pt idx="13">
                  <c:v>1.0805500982318271E-2</c:v>
                </c:pt>
                <c:pt idx="14">
                  <c:v>1.9646365422396855E-3</c:v>
                </c:pt>
                <c:pt idx="15">
                  <c:v>1.9646365422396855E-3</c:v>
                </c:pt>
                <c:pt idx="16">
                  <c:v>0</c:v>
                </c:pt>
                <c:pt idx="17">
                  <c:v>9.8231827111984276E-4</c:v>
                </c:pt>
                <c:pt idx="18">
                  <c:v>9.8231827111984276E-4</c:v>
                </c:pt>
                <c:pt idx="19">
                  <c:v>6.8762278978389E-3</c:v>
                </c:pt>
                <c:pt idx="20">
                  <c:v>9.8231827111984276E-4</c:v>
                </c:pt>
                <c:pt idx="21">
                  <c:v>1.0805500982318271E-2</c:v>
                </c:pt>
                <c:pt idx="22">
                  <c:v>4.911591355599214E-3</c:v>
                </c:pt>
                <c:pt idx="23">
                  <c:v>4.911591355599214E-3</c:v>
                </c:pt>
                <c:pt idx="24">
                  <c:v>3.929273084479371E-3</c:v>
                </c:pt>
                <c:pt idx="25">
                  <c:v>1.9646365422396855E-3</c:v>
                </c:pt>
                <c:pt idx="26">
                  <c:v>1.6699410609037329E-2</c:v>
                </c:pt>
                <c:pt idx="27">
                  <c:v>0</c:v>
                </c:pt>
                <c:pt idx="28">
                  <c:v>5.893909626719057E-3</c:v>
                </c:pt>
                <c:pt idx="29">
                  <c:v>5.893909626719057E-3</c:v>
                </c:pt>
              </c:numCache>
            </c:numRef>
          </c:val>
        </c:ser>
        <c:ser>
          <c:idx val="1"/>
          <c:order val="1"/>
          <c:tx>
            <c:strRef>
              <c:f>'Q11'!$G$5:$J$5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'Q11'!$B$7:$B$36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'Q11'!$J$7:$J$36</c:f>
              <c:numCache>
                <c:formatCode>#,##0.0%</c:formatCode>
                <c:ptCount val="30"/>
                <c:pt idx="0">
                  <c:v>1.768172888015717E-2</c:v>
                </c:pt>
                <c:pt idx="1">
                  <c:v>2.2593320235756387E-2</c:v>
                </c:pt>
                <c:pt idx="2">
                  <c:v>4.911591355599214E-3</c:v>
                </c:pt>
                <c:pt idx="3">
                  <c:v>4.9115913555992138E-2</c:v>
                </c:pt>
                <c:pt idx="4">
                  <c:v>3.4381139489194502E-2</c:v>
                </c:pt>
                <c:pt idx="5">
                  <c:v>2.8487229862475441E-2</c:v>
                </c:pt>
                <c:pt idx="6">
                  <c:v>4.911591355599214E-3</c:v>
                </c:pt>
                <c:pt idx="7">
                  <c:v>1.4734774066797643E-2</c:v>
                </c:pt>
                <c:pt idx="8">
                  <c:v>2.75049115913556E-2</c:v>
                </c:pt>
                <c:pt idx="9">
                  <c:v>2.3575638506876228E-2</c:v>
                </c:pt>
                <c:pt idx="10">
                  <c:v>1.4734774066797643E-2</c:v>
                </c:pt>
                <c:pt idx="11">
                  <c:v>6.5815324165029471E-2</c:v>
                </c:pt>
                <c:pt idx="12">
                  <c:v>3.0451866404715127E-2</c:v>
                </c:pt>
                <c:pt idx="13">
                  <c:v>3.6345776031434185E-2</c:v>
                </c:pt>
                <c:pt idx="14">
                  <c:v>2.9469548133595286E-2</c:v>
                </c:pt>
                <c:pt idx="15">
                  <c:v>0.11296660117878192</c:v>
                </c:pt>
                <c:pt idx="16">
                  <c:v>2.75049115913556E-2</c:v>
                </c:pt>
                <c:pt idx="17">
                  <c:v>2.9469548133595285E-3</c:v>
                </c:pt>
                <c:pt idx="18">
                  <c:v>3.929273084479371E-3</c:v>
                </c:pt>
                <c:pt idx="19">
                  <c:v>4.911591355599214E-3</c:v>
                </c:pt>
                <c:pt idx="20">
                  <c:v>1.37524557956778E-2</c:v>
                </c:pt>
                <c:pt idx="21">
                  <c:v>3.0451866404715127E-2</c:v>
                </c:pt>
                <c:pt idx="22">
                  <c:v>1.9646365422396856E-2</c:v>
                </c:pt>
                <c:pt idx="23">
                  <c:v>2.4557956777996069E-2</c:v>
                </c:pt>
                <c:pt idx="24">
                  <c:v>5.304518664047151E-2</c:v>
                </c:pt>
                <c:pt idx="25">
                  <c:v>1.9646365422396856E-2</c:v>
                </c:pt>
                <c:pt idx="26">
                  <c:v>4.5186640471512773E-2</c:v>
                </c:pt>
                <c:pt idx="27">
                  <c:v>1.768172888015717E-2</c:v>
                </c:pt>
                <c:pt idx="28">
                  <c:v>1.2770137524557957E-2</c:v>
                </c:pt>
                <c:pt idx="29">
                  <c:v>1.37524557956778E-2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647808"/>
        <c:axId val="160678272"/>
      </c:barChart>
      <c:catAx>
        <c:axId val="1606478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7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6782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4780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The budget for pharmacy equipment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n=559 (2010), n=444 (2005) </a:t>
            </a:r>
          </a:p>
        </c:rich>
      </c:tx>
      <c:layout>
        <c:manualLayout>
          <c:xMode val="edge"/>
          <c:yMode val="edge"/>
          <c:x val="0.18524112238263823"/>
          <c:y val="3.0501222069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13310600784933E-2"/>
          <c:y val="0.14379115560141725"/>
          <c:w val="0.90060307190902666"/>
          <c:h val="0.55991404529642652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'Q12'!$B$75:$B$104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'Q12'!$D$75:$D$104</c:f>
              <c:numCache>
                <c:formatCode>0.0%</c:formatCode>
                <c:ptCount val="30"/>
                <c:pt idx="0">
                  <c:v>0.8571428571428571</c:v>
                </c:pt>
                <c:pt idx="1">
                  <c:v>0.85</c:v>
                </c:pt>
                <c:pt idx="2">
                  <c:v>0.4</c:v>
                </c:pt>
                <c:pt idx="3">
                  <c:v>0.36</c:v>
                </c:pt>
                <c:pt idx="4">
                  <c:v>0.34</c:v>
                </c:pt>
                <c:pt idx="5">
                  <c:v>0.59</c:v>
                </c:pt>
                <c:pt idx="6">
                  <c:v>0.83</c:v>
                </c:pt>
                <c:pt idx="7">
                  <c:v>0.44</c:v>
                </c:pt>
                <c:pt idx="8">
                  <c:v>0.7</c:v>
                </c:pt>
                <c:pt idx="9">
                  <c:v>0.71</c:v>
                </c:pt>
                <c:pt idx="10">
                  <c:v>0.25</c:v>
                </c:pt>
                <c:pt idx="11">
                  <c:v>0.69</c:v>
                </c:pt>
                <c:pt idx="12">
                  <c:v>0</c:v>
                </c:pt>
                <c:pt idx="13">
                  <c:v>0.76</c:v>
                </c:pt>
                <c:pt idx="14">
                  <c:v>0.25</c:v>
                </c:pt>
                <c:pt idx="15">
                  <c:v>0.69</c:v>
                </c:pt>
                <c:pt idx="16">
                  <c:v>0.22</c:v>
                </c:pt>
                <c:pt idx="17">
                  <c:v>0.75</c:v>
                </c:pt>
                <c:pt idx="18">
                  <c:v>0.6</c:v>
                </c:pt>
                <c:pt idx="19">
                  <c:v>1</c:v>
                </c:pt>
                <c:pt idx="20">
                  <c:v>0.93</c:v>
                </c:pt>
                <c:pt idx="21">
                  <c:v>0.67</c:v>
                </c:pt>
                <c:pt idx="22">
                  <c:v>0.4</c:v>
                </c:pt>
                <c:pt idx="23">
                  <c:v>0.33</c:v>
                </c:pt>
                <c:pt idx="24">
                  <c:v>0.12</c:v>
                </c:pt>
                <c:pt idx="25">
                  <c:v>0.56999999999999995</c:v>
                </c:pt>
                <c:pt idx="26">
                  <c:v>0.53</c:v>
                </c:pt>
                <c:pt idx="27">
                  <c:v>0.82</c:v>
                </c:pt>
                <c:pt idx="28">
                  <c:v>0.89</c:v>
                </c:pt>
                <c:pt idx="29">
                  <c:v>0.95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'Q12'!$B$75:$B$104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'Q12'!$E$75:$E$104</c:f>
              <c:numCache>
                <c:formatCode>0.0%</c:formatCode>
                <c:ptCount val="30"/>
                <c:pt idx="0">
                  <c:v>0.67700000000000005</c:v>
                </c:pt>
                <c:pt idx="1">
                  <c:v>0.92900000000000005</c:v>
                </c:pt>
                <c:pt idx="4">
                  <c:v>0.57099999999999995</c:v>
                </c:pt>
                <c:pt idx="5">
                  <c:v>0.41499999999999998</c:v>
                </c:pt>
                <c:pt idx="6">
                  <c:v>0.8</c:v>
                </c:pt>
                <c:pt idx="7">
                  <c:v>0.66700000000000004</c:v>
                </c:pt>
                <c:pt idx="8">
                  <c:v>0.88600000000000001</c:v>
                </c:pt>
                <c:pt idx="9">
                  <c:v>0.435</c:v>
                </c:pt>
                <c:pt idx="11">
                  <c:v>0.65900000000000003</c:v>
                </c:pt>
                <c:pt idx="12">
                  <c:v>0.214</c:v>
                </c:pt>
                <c:pt idx="13">
                  <c:v>0.56899999999999995</c:v>
                </c:pt>
                <c:pt idx="14">
                  <c:v>0.33300000000000002</c:v>
                </c:pt>
                <c:pt idx="15">
                  <c:v>0.69099999999999995</c:v>
                </c:pt>
                <c:pt idx="17">
                  <c:v>0.15</c:v>
                </c:pt>
                <c:pt idx="18">
                  <c:v>1</c:v>
                </c:pt>
                <c:pt idx="19">
                  <c:v>0.96299999999999997</c:v>
                </c:pt>
                <c:pt idx="20">
                  <c:v>1</c:v>
                </c:pt>
                <c:pt idx="21">
                  <c:v>0.41499999999999998</c:v>
                </c:pt>
                <c:pt idx="24">
                  <c:v>8.2000000000000003E-2</c:v>
                </c:pt>
                <c:pt idx="25">
                  <c:v>0.48</c:v>
                </c:pt>
                <c:pt idx="26">
                  <c:v>0.55600000000000005</c:v>
                </c:pt>
                <c:pt idx="28">
                  <c:v>0.84599999999999997</c:v>
                </c:pt>
                <c:pt idx="29">
                  <c:v>0.88900000000000001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'Q12'!$B$75:$B$104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'Q12'!$F$75:$F$104</c:f>
              <c:numCache>
                <c:formatCode>#,##0.0%</c:formatCode>
                <c:ptCount val="30"/>
                <c:pt idx="0">
                  <c:v>0.64705882352941169</c:v>
                </c:pt>
                <c:pt idx="1">
                  <c:v>0.81818181818181812</c:v>
                </c:pt>
                <c:pt idx="6">
                  <c:v>0.7</c:v>
                </c:pt>
                <c:pt idx="8">
                  <c:v>0.75</c:v>
                </c:pt>
                <c:pt idx="9">
                  <c:v>0.45714285714285713</c:v>
                </c:pt>
                <c:pt idx="11">
                  <c:v>0.59139784946236562</c:v>
                </c:pt>
                <c:pt idx="12">
                  <c:v>0.22222222222222221</c:v>
                </c:pt>
                <c:pt idx="13">
                  <c:v>0.17647058823529413</c:v>
                </c:pt>
                <c:pt idx="19">
                  <c:v>0.95833333333333326</c:v>
                </c:pt>
                <c:pt idx="20">
                  <c:v>0.76666666666666672</c:v>
                </c:pt>
                <c:pt idx="24">
                  <c:v>1.5873015873015872E-2</c:v>
                </c:pt>
                <c:pt idx="25">
                  <c:v>0.45833333333333337</c:v>
                </c:pt>
                <c:pt idx="26">
                  <c:v>0.54098360655737709</c:v>
                </c:pt>
                <c:pt idx="27">
                  <c:v>0.92</c:v>
                </c:pt>
                <c:pt idx="28">
                  <c:v>0.85294117647058831</c:v>
                </c:pt>
                <c:pt idx="29">
                  <c:v>0.91891891891891886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0824320"/>
        <c:axId val="160826112"/>
      </c:barChart>
      <c:catAx>
        <c:axId val="16082432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2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8261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2432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609539633233914"/>
          <c:y val="0.93412177644461203"/>
          <c:w val="0.23984324207180574"/>
          <c:h val="3.54729964310015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The budget for research in 2005 (n=759)</a:t>
            </a:r>
          </a:p>
        </c:rich>
      </c:tx>
      <c:layout>
        <c:manualLayout>
          <c:xMode val="edge"/>
          <c:yMode val="edge"/>
          <c:x val="0.28929775864347879"/>
          <c:y val="3.36787500619026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13973265355E-2"/>
          <c:y val="0.16321243523316095"/>
          <c:w val="0.89966628643842661"/>
          <c:h val="0.484455958549222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'Q12'!$B$149:$B$171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'Q12'!$F$149:$F$171</c:f>
              <c:numCache>
                <c:formatCode>#,##0.0%</c:formatCode>
                <c:ptCount val="23"/>
                <c:pt idx="0">
                  <c:v>0</c:v>
                </c:pt>
                <c:pt idx="1">
                  <c:v>1E-3</c:v>
                </c:pt>
                <c:pt idx="2">
                  <c:v>0</c:v>
                </c:pt>
                <c:pt idx="3">
                  <c:v>4.0000000000000001E-3</c:v>
                </c:pt>
                <c:pt idx="4">
                  <c:v>3.0000000000000001E-3</c:v>
                </c:pt>
                <c:pt idx="5">
                  <c:v>0</c:v>
                </c:pt>
                <c:pt idx="6">
                  <c:v>4.0000000000000001E-3</c:v>
                </c:pt>
                <c:pt idx="7">
                  <c:v>1E-3</c:v>
                </c:pt>
                <c:pt idx="8">
                  <c:v>1.2E-2</c:v>
                </c:pt>
                <c:pt idx="9">
                  <c:v>0</c:v>
                </c:pt>
                <c:pt idx="10">
                  <c:v>8.0000000000000002E-3</c:v>
                </c:pt>
                <c:pt idx="11">
                  <c:v>4.0000000000000001E-3</c:v>
                </c:pt>
                <c:pt idx="12">
                  <c:v>1.7000000000000001E-2</c:v>
                </c:pt>
                <c:pt idx="13">
                  <c:v>0</c:v>
                </c:pt>
                <c:pt idx="14">
                  <c:v>0</c:v>
                </c:pt>
                <c:pt idx="15">
                  <c:v>1.6E-2</c:v>
                </c:pt>
                <c:pt idx="16">
                  <c:v>1E-3</c:v>
                </c:pt>
                <c:pt idx="17">
                  <c:v>3.0000000000000001E-3</c:v>
                </c:pt>
                <c:pt idx="18">
                  <c:v>0</c:v>
                </c:pt>
                <c:pt idx="19">
                  <c:v>0</c:v>
                </c:pt>
                <c:pt idx="20">
                  <c:v>1.4E-2</c:v>
                </c:pt>
                <c:pt idx="21">
                  <c:v>5.0000000000000001E-3</c:v>
                </c:pt>
                <c:pt idx="22">
                  <c:v>5.0000000000000001E-3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'Q12'!$B$149:$B$171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'Q12'!$J$149:$J$171</c:f>
              <c:numCache>
                <c:formatCode>#,##0.0%</c:formatCode>
                <c:ptCount val="23"/>
                <c:pt idx="0">
                  <c:v>3.5999999999999997E-2</c:v>
                </c:pt>
                <c:pt idx="1">
                  <c:v>1.4E-2</c:v>
                </c:pt>
                <c:pt idx="2">
                  <c:v>1.6E-2</c:v>
                </c:pt>
                <c:pt idx="3">
                  <c:v>0.08</c:v>
                </c:pt>
                <c:pt idx="4">
                  <c:v>1.0999999999999999E-2</c:v>
                </c:pt>
                <c:pt idx="5">
                  <c:v>0.02</c:v>
                </c:pt>
                <c:pt idx="6">
                  <c:v>3.6999999999999998E-2</c:v>
                </c:pt>
                <c:pt idx="7">
                  <c:v>2.8000000000000001E-2</c:v>
                </c:pt>
                <c:pt idx="8">
                  <c:v>0.157</c:v>
                </c:pt>
                <c:pt idx="9">
                  <c:v>1.7000000000000001E-2</c:v>
                </c:pt>
                <c:pt idx="10">
                  <c:v>5.8999999999999997E-2</c:v>
                </c:pt>
                <c:pt idx="11">
                  <c:v>5.5E-2</c:v>
                </c:pt>
                <c:pt idx="12">
                  <c:v>5.3999999999999999E-2</c:v>
                </c:pt>
                <c:pt idx="13">
                  <c:v>2.4E-2</c:v>
                </c:pt>
                <c:pt idx="14">
                  <c:v>5.0000000000000001E-3</c:v>
                </c:pt>
                <c:pt idx="15">
                  <c:v>0.02</c:v>
                </c:pt>
                <c:pt idx="16">
                  <c:v>8.9999999999999993E-3</c:v>
                </c:pt>
                <c:pt idx="17">
                  <c:v>4.2999999999999997E-2</c:v>
                </c:pt>
                <c:pt idx="18">
                  <c:v>0.08</c:v>
                </c:pt>
                <c:pt idx="19">
                  <c:v>3.3000000000000002E-2</c:v>
                </c:pt>
                <c:pt idx="20">
                  <c:v>6.9000000000000006E-2</c:v>
                </c:pt>
                <c:pt idx="21">
                  <c:v>2.8000000000000001E-2</c:v>
                </c:pt>
                <c:pt idx="22">
                  <c:v>7.0000000000000001E-3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863360"/>
        <c:axId val="160864896"/>
      </c:barChart>
      <c:catAx>
        <c:axId val="16086336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8648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633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331029664457463"/>
          <c:y val="0.92357029663744861"/>
          <c:w val="0.12661889386128891"/>
          <c:h val="5.94483236765215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The budget for clinical audit in 2005 (n=755)</a:t>
            </a:r>
          </a:p>
        </c:rich>
      </c:tx>
      <c:layout>
        <c:manualLayout>
          <c:xMode val="edge"/>
          <c:yMode val="edge"/>
          <c:x val="0.26711184270069677"/>
          <c:y val="3.3591736825246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94657762938368E-2"/>
          <c:y val="0.16279110846432046"/>
          <c:w val="0.89983305509181966"/>
          <c:h val="0.485789339544320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'Q12'!$B$253:$B$275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'Q12'!$F$253:$F$275</c:f>
              <c:numCache>
                <c:formatCode>#,##0.0%</c:formatCode>
                <c:ptCount val="23"/>
                <c:pt idx="0">
                  <c:v>5.0000000000000001E-3</c:v>
                </c:pt>
                <c:pt idx="1">
                  <c:v>1E-3</c:v>
                </c:pt>
                <c:pt idx="2">
                  <c:v>0</c:v>
                </c:pt>
                <c:pt idx="3">
                  <c:v>8.0000000000000002E-3</c:v>
                </c:pt>
                <c:pt idx="4">
                  <c:v>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</c:v>
                </c:pt>
                <c:pt idx="8">
                  <c:v>2.4E-2</c:v>
                </c:pt>
                <c:pt idx="9">
                  <c:v>0</c:v>
                </c:pt>
                <c:pt idx="10">
                  <c:v>1.0999999999999999E-2</c:v>
                </c:pt>
                <c:pt idx="11">
                  <c:v>5.0000000000000001E-3</c:v>
                </c:pt>
                <c:pt idx="12">
                  <c:v>1.0999999999999999E-2</c:v>
                </c:pt>
                <c:pt idx="13">
                  <c:v>0</c:v>
                </c:pt>
                <c:pt idx="14">
                  <c:v>0</c:v>
                </c:pt>
                <c:pt idx="15">
                  <c:v>1.9E-2</c:v>
                </c:pt>
                <c:pt idx="16">
                  <c:v>4.0000000000000001E-3</c:v>
                </c:pt>
                <c:pt idx="17">
                  <c:v>5.0000000000000001E-3</c:v>
                </c:pt>
                <c:pt idx="18">
                  <c:v>0</c:v>
                </c:pt>
                <c:pt idx="19">
                  <c:v>4.0000000000000001E-3</c:v>
                </c:pt>
                <c:pt idx="20">
                  <c:v>1.2E-2</c:v>
                </c:pt>
                <c:pt idx="21">
                  <c:v>3.0000000000000001E-3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'Q12'!$B$253:$B$275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'Q12'!$J$253:$J$275</c:f>
              <c:numCache>
                <c:formatCode>#,##0.0%</c:formatCode>
                <c:ptCount val="23"/>
                <c:pt idx="0">
                  <c:v>0.03</c:v>
                </c:pt>
                <c:pt idx="1">
                  <c:v>1.4999999999999999E-2</c:v>
                </c:pt>
                <c:pt idx="2">
                  <c:v>1.6E-2</c:v>
                </c:pt>
                <c:pt idx="3">
                  <c:v>7.6999999999999999E-2</c:v>
                </c:pt>
                <c:pt idx="4">
                  <c:v>1.2E-2</c:v>
                </c:pt>
                <c:pt idx="5">
                  <c:v>0.02</c:v>
                </c:pt>
                <c:pt idx="6">
                  <c:v>3.5999999999999997E-2</c:v>
                </c:pt>
                <c:pt idx="7">
                  <c:v>2.9000000000000001E-2</c:v>
                </c:pt>
                <c:pt idx="8">
                  <c:v>0.14299999999999999</c:v>
                </c:pt>
                <c:pt idx="9">
                  <c:v>1.7000000000000001E-2</c:v>
                </c:pt>
                <c:pt idx="10">
                  <c:v>5.8000000000000003E-2</c:v>
                </c:pt>
                <c:pt idx="11">
                  <c:v>5.3999999999999999E-2</c:v>
                </c:pt>
                <c:pt idx="12">
                  <c:v>6.0999999999999999E-2</c:v>
                </c:pt>
                <c:pt idx="13">
                  <c:v>2.3E-2</c:v>
                </c:pt>
                <c:pt idx="14">
                  <c:v>5.0000000000000001E-3</c:v>
                </c:pt>
                <c:pt idx="15">
                  <c:v>1.7000000000000001E-2</c:v>
                </c:pt>
                <c:pt idx="16">
                  <c:v>7.0000000000000001E-3</c:v>
                </c:pt>
                <c:pt idx="17">
                  <c:v>4.2000000000000003E-2</c:v>
                </c:pt>
                <c:pt idx="18">
                  <c:v>8.1000000000000003E-2</c:v>
                </c:pt>
                <c:pt idx="19">
                  <c:v>2.9000000000000001E-2</c:v>
                </c:pt>
                <c:pt idx="20">
                  <c:v>6.9000000000000006E-2</c:v>
                </c:pt>
                <c:pt idx="21">
                  <c:v>2.9000000000000001E-2</c:v>
                </c:pt>
                <c:pt idx="22">
                  <c:v>8.0000000000000002E-3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906624"/>
        <c:axId val="160920704"/>
      </c:barChart>
      <c:catAx>
        <c:axId val="16090662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2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2070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0662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64480948502135"/>
          <c:y val="0.92161051589862752"/>
          <c:w val="0.12643715871722944"/>
          <c:h val="5.93221270838412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The budget for research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n=103 (2010), n=75 (2005)</a:t>
            </a:r>
          </a:p>
        </c:rich>
      </c:tx>
      <c:layout>
        <c:manualLayout>
          <c:xMode val="edge"/>
          <c:yMode val="edge"/>
          <c:x val="0.24661650018649925"/>
          <c:y val="3.0434935579433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95488721804512E-2"/>
          <c:y val="0.14347841316917193"/>
          <c:w val="0.90075187969924864"/>
          <c:h val="0.56087016057039862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'Q12'!$B$179:$B$208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'Q12'!$D$179:$D$208</c:f>
              <c:numCache>
                <c:formatCode>0.0%</c:formatCode>
                <c:ptCount val="30"/>
                <c:pt idx="0">
                  <c:v>5.7142857142857141E-2</c:v>
                </c:pt>
                <c:pt idx="1">
                  <c:v>0.23076923076923078</c:v>
                </c:pt>
                <c:pt idx="2">
                  <c:v>0</c:v>
                </c:pt>
                <c:pt idx="3">
                  <c:v>0.10909090909090909</c:v>
                </c:pt>
                <c:pt idx="4">
                  <c:v>0</c:v>
                </c:pt>
                <c:pt idx="5">
                  <c:v>0.12820512820512819</c:v>
                </c:pt>
                <c:pt idx="6">
                  <c:v>0.5</c:v>
                </c:pt>
                <c:pt idx="7">
                  <c:v>0</c:v>
                </c:pt>
                <c:pt idx="8">
                  <c:v>9.3023255813953487E-2</c:v>
                </c:pt>
                <c:pt idx="9">
                  <c:v>3.2258064516129031E-2</c:v>
                </c:pt>
                <c:pt idx="10">
                  <c:v>6.25E-2</c:v>
                </c:pt>
                <c:pt idx="11">
                  <c:v>0.11881188118811881</c:v>
                </c:pt>
                <c:pt idx="12">
                  <c:v>0</c:v>
                </c:pt>
                <c:pt idx="13">
                  <c:v>0.15217391304347827</c:v>
                </c:pt>
                <c:pt idx="14">
                  <c:v>6.25E-2</c:v>
                </c:pt>
                <c:pt idx="15">
                  <c:v>6.0344827586206899E-2</c:v>
                </c:pt>
                <c:pt idx="16">
                  <c:v>3.5714285714285712E-2</c:v>
                </c:pt>
                <c:pt idx="17">
                  <c:v>0</c:v>
                </c:pt>
                <c:pt idx="18">
                  <c:v>0.2</c:v>
                </c:pt>
                <c:pt idx="19">
                  <c:v>0.38461538461538464</c:v>
                </c:pt>
                <c:pt idx="20">
                  <c:v>0.53333333333333333</c:v>
                </c:pt>
                <c:pt idx="21">
                  <c:v>0.10714285714285714</c:v>
                </c:pt>
                <c:pt idx="22">
                  <c:v>0.12</c:v>
                </c:pt>
                <c:pt idx="23">
                  <c:v>6.6666666666666666E-2</c:v>
                </c:pt>
                <c:pt idx="24">
                  <c:v>0</c:v>
                </c:pt>
                <c:pt idx="25">
                  <c:v>8.6956521739130432E-2</c:v>
                </c:pt>
                <c:pt idx="26">
                  <c:v>0.14516129032258066</c:v>
                </c:pt>
                <c:pt idx="27">
                  <c:v>0</c:v>
                </c:pt>
                <c:pt idx="28">
                  <c:v>0.16666666666666666</c:v>
                </c:pt>
                <c:pt idx="29">
                  <c:v>0.36842105263157893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'Q12'!$B$179:$B$208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'Q12'!$E$179:$E$208</c:f>
              <c:numCache>
                <c:formatCode>0.0%</c:formatCode>
                <c:ptCount val="30"/>
                <c:pt idx="0">
                  <c:v>0</c:v>
                </c:pt>
                <c:pt idx="1">
                  <c:v>8.3000000000000004E-2</c:v>
                </c:pt>
                <c:pt idx="4">
                  <c:v>0</c:v>
                </c:pt>
                <c:pt idx="5">
                  <c:v>4.7E-2</c:v>
                </c:pt>
                <c:pt idx="6">
                  <c:v>0.2</c:v>
                </c:pt>
                <c:pt idx="7">
                  <c:v>0</c:v>
                </c:pt>
                <c:pt idx="8">
                  <c:v>9.7000000000000003E-2</c:v>
                </c:pt>
                <c:pt idx="9">
                  <c:v>4.4999999999999998E-2</c:v>
                </c:pt>
                <c:pt idx="11">
                  <c:v>7.0000000000000007E-2</c:v>
                </c:pt>
                <c:pt idx="12">
                  <c:v>0</c:v>
                </c:pt>
                <c:pt idx="13">
                  <c:v>0.11799999999999999</c:v>
                </c:pt>
                <c:pt idx="14">
                  <c:v>6.7000000000000004E-2</c:v>
                </c:pt>
                <c:pt idx="15">
                  <c:v>0.24099999999999999</c:v>
                </c:pt>
                <c:pt idx="17">
                  <c:v>0</c:v>
                </c:pt>
                <c:pt idx="18">
                  <c:v>0</c:v>
                </c:pt>
                <c:pt idx="19">
                  <c:v>0.44400000000000001</c:v>
                </c:pt>
                <c:pt idx="20">
                  <c:v>0.125</c:v>
                </c:pt>
                <c:pt idx="21">
                  <c:v>5.7000000000000002E-2</c:v>
                </c:pt>
                <c:pt idx="24">
                  <c:v>0</c:v>
                </c:pt>
                <c:pt idx="25">
                  <c:v>0</c:v>
                </c:pt>
                <c:pt idx="26">
                  <c:v>0.17499999999999999</c:v>
                </c:pt>
                <c:pt idx="28">
                  <c:v>0.16</c:v>
                </c:pt>
                <c:pt idx="29">
                  <c:v>0.44400000000000001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'Q12'!$B$179:$B$208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'Q12'!$F$179:$F$208</c:f>
              <c:numCache>
                <c:formatCode>#,##0.0%</c:formatCode>
                <c:ptCount val="30"/>
                <c:pt idx="0">
                  <c:v>0</c:v>
                </c:pt>
                <c:pt idx="1">
                  <c:v>9.375E-2</c:v>
                </c:pt>
                <c:pt idx="6">
                  <c:v>0.3</c:v>
                </c:pt>
                <c:pt idx="8">
                  <c:v>8.5106382978723402E-2</c:v>
                </c:pt>
                <c:pt idx="9">
                  <c:v>5.7142857142857141E-2</c:v>
                </c:pt>
                <c:pt idx="11">
                  <c:v>0.10344827586206896</c:v>
                </c:pt>
                <c:pt idx="12">
                  <c:v>0</c:v>
                </c:pt>
                <c:pt idx="13">
                  <c:v>1.5625E-2</c:v>
                </c:pt>
                <c:pt idx="19">
                  <c:v>0.25531914893617019</c:v>
                </c:pt>
                <c:pt idx="20">
                  <c:v>0.125</c:v>
                </c:pt>
                <c:pt idx="24">
                  <c:v>0</c:v>
                </c:pt>
                <c:pt idx="25">
                  <c:v>4.5454545454545456E-2</c:v>
                </c:pt>
                <c:pt idx="26">
                  <c:v>0.15</c:v>
                </c:pt>
                <c:pt idx="27">
                  <c:v>8.3333333333333343E-2</c:v>
                </c:pt>
                <c:pt idx="28">
                  <c:v>9.6774193548387094E-2</c:v>
                </c:pt>
                <c:pt idx="29">
                  <c:v>0.19178082191780821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0959488"/>
        <c:axId val="160973568"/>
      </c:barChart>
      <c:catAx>
        <c:axId val="16095948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7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735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5948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40060295592193"/>
          <c:y val="0.93074349285427882"/>
          <c:w val="0.26075636405944713"/>
          <c:h val="4.89865459176851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The budget for clinical audit - comparison between years</a:t>
            </a:r>
          </a:p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sl-SI" sz="1000" b="1" i="0" u="none" strike="noStrike" baseline="0">
                <a:solidFill>
                  <a:srgbClr val="565656"/>
                </a:solidFill>
                <a:latin typeface="Arial"/>
                <a:cs typeface="Arial"/>
              </a:rPr>
              <a:t>n=100 (2010), n=92 (2005)</a:t>
            </a:r>
          </a:p>
        </c:rich>
      </c:tx>
      <c:layout>
        <c:manualLayout>
          <c:xMode val="edge"/>
          <c:yMode val="edge"/>
          <c:x val="0.22522555774278213"/>
          <c:y val="3.0368771895144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78192564917298E-2"/>
          <c:y val="0.1431670281995662"/>
          <c:w val="0.90090222190289149"/>
          <c:h val="0.56182212581344859"/>
        </c:manualLayout>
      </c:layout>
      <c:barChart>
        <c:barDir val="col"/>
        <c:grouping val="clustered"/>
        <c:varyColors val="0"/>
        <c:ser>
          <c:idx val="0"/>
          <c:order val="0"/>
          <c:tx>
            <c:v>2010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'Q12'!$B$283:$B$312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'Q12'!$D$283:$D$312</c:f>
              <c:numCache>
                <c:formatCode>0.0%</c:formatCode>
                <c:ptCount val="30"/>
                <c:pt idx="0">
                  <c:v>0.14285714285714285</c:v>
                </c:pt>
                <c:pt idx="1">
                  <c:v>0.17948717948717949</c:v>
                </c:pt>
                <c:pt idx="2">
                  <c:v>0.16666666666666666</c:v>
                </c:pt>
                <c:pt idx="3">
                  <c:v>0.10909090909090909</c:v>
                </c:pt>
                <c:pt idx="4">
                  <c:v>0</c:v>
                </c:pt>
                <c:pt idx="5">
                  <c:v>0.10256410256410256</c:v>
                </c:pt>
                <c:pt idx="6">
                  <c:v>0.16666666666666666</c:v>
                </c:pt>
                <c:pt idx="7">
                  <c:v>0</c:v>
                </c:pt>
                <c:pt idx="8">
                  <c:v>6.9767441860465115E-2</c:v>
                </c:pt>
                <c:pt idx="9">
                  <c:v>6.4516129032258063E-2</c:v>
                </c:pt>
                <c:pt idx="10">
                  <c:v>0</c:v>
                </c:pt>
                <c:pt idx="11">
                  <c:v>0.10891089108910891</c:v>
                </c:pt>
                <c:pt idx="12">
                  <c:v>0</c:v>
                </c:pt>
                <c:pt idx="13">
                  <c:v>0.34782608695652173</c:v>
                </c:pt>
                <c:pt idx="14">
                  <c:v>0</c:v>
                </c:pt>
                <c:pt idx="15">
                  <c:v>6.0344827586206899E-2</c:v>
                </c:pt>
                <c:pt idx="16">
                  <c:v>3.5714285714285712E-2</c:v>
                </c:pt>
                <c:pt idx="17">
                  <c:v>0</c:v>
                </c:pt>
                <c:pt idx="18">
                  <c:v>0.2</c:v>
                </c:pt>
                <c:pt idx="19">
                  <c:v>0.15384615384615385</c:v>
                </c:pt>
                <c:pt idx="20">
                  <c:v>0.4</c:v>
                </c:pt>
                <c:pt idx="21">
                  <c:v>0.10714285714285714</c:v>
                </c:pt>
                <c:pt idx="22">
                  <c:v>0.04</c:v>
                </c:pt>
                <c:pt idx="23">
                  <c:v>0.13333333333333333</c:v>
                </c:pt>
                <c:pt idx="24">
                  <c:v>5.3571428571428568E-2</c:v>
                </c:pt>
                <c:pt idx="25">
                  <c:v>0.17391304347826086</c:v>
                </c:pt>
                <c:pt idx="26">
                  <c:v>8.0645161290322578E-2</c:v>
                </c:pt>
                <c:pt idx="27">
                  <c:v>0.11764705882352941</c:v>
                </c:pt>
                <c:pt idx="28">
                  <c:v>5.5555555555555552E-2</c:v>
                </c:pt>
                <c:pt idx="29">
                  <c:v>0.21052631578947367</c:v>
                </c:pt>
              </c:numCache>
            </c:numRef>
          </c:val>
        </c:ser>
        <c:ser>
          <c:idx val="1"/>
          <c:order val="1"/>
          <c:tx>
            <c:v>2005</c:v>
          </c:tx>
          <c:invertIfNegative val="0"/>
          <c:cat>
            <c:strRef>
              <c:f>'Q12'!$B$283:$B$312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'Q12'!$E$283:$E$312</c:f>
              <c:numCache>
                <c:formatCode>0.0%</c:formatCode>
                <c:ptCount val="30"/>
                <c:pt idx="0">
                  <c:v>0.14799999999999999</c:v>
                </c:pt>
                <c:pt idx="1">
                  <c:v>8.3000000000000004E-2</c:v>
                </c:pt>
                <c:pt idx="4">
                  <c:v>0</c:v>
                </c:pt>
                <c:pt idx="5">
                  <c:v>9.4E-2</c:v>
                </c:pt>
                <c:pt idx="6">
                  <c:v>0.1</c:v>
                </c:pt>
                <c:pt idx="7">
                  <c:v>0</c:v>
                </c:pt>
                <c:pt idx="8">
                  <c:v>0.129</c:v>
                </c:pt>
                <c:pt idx="9">
                  <c:v>0</c:v>
                </c:pt>
                <c:pt idx="11">
                  <c:v>0.14299999999999999</c:v>
                </c:pt>
                <c:pt idx="12">
                  <c:v>0</c:v>
                </c:pt>
                <c:pt idx="13">
                  <c:v>0.154</c:v>
                </c:pt>
                <c:pt idx="14">
                  <c:v>8.8999999999999996E-2</c:v>
                </c:pt>
                <c:pt idx="15">
                  <c:v>0.14799999999999999</c:v>
                </c:pt>
                <c:pt idx="17">
                  <c:v>0</c:v>
                </c:pt>
                <c:pt idx="18">
                  <c:v>0</c:v>
                </c:pt>
                <c:pt idx="19">
                  <c:v>0.51900000000000002</c:v>
                </c:pt>
                <c:pt idx="20">
                  <c:v>0.375</c:v>
                </c:pt>
                <c:pt idx="21">
                  <c:v>0.111</c:v>
                </c:pt>
                <c:pt idx="24">
                  <c:v>0</c:v>
                </c:pt>
                <c:pt idx="25">
                  <c:v>0.12</c:v>
                </c:pt>
                <c:pt idx="26">
                  <c:v>0.14799999999999999</c:v>
                </c:pt>
                <c:pt idx="28">
                  <c:v>8.3000000000000004E-2</c:v>
                </c:pt>
                <c:pt idx="29">
                  <c:v>0.33300000000000002</c:v>
                </c:pt>
              </c:numCache>
            </c:numRef>
          </c:val>
        </c:ser>
        <c:ser>
          <c:idx val="2"/>
          <c:order val="2"/>
          <c:tx>
            <c:v>2000</c:v>
          </c:tx>
          <c:invertIfNegative val="0"/>
          <c:cat>
            <c:strRef>
              <c:f>'Q12'!$B$283:$B$312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'Q12'!$F$283:$F$312</c:f>
              <c:numCache>
                <c:formatCode>#,##0.0%</c:formatCode>
                <c:ptCount val="30"/>
                <c:pt idx="0">
                  <c:v>0.13333333333333333</c:v>
                </c:pt>
                <c:pt idx="1">
                  <c:v>6.25E-2</c:v>
                </c:pt>
                <c:pt idx="6">
                  <c:v>0.1111111111111111</c:v>
                </c:pt>
                <c:pt idx="8">
                  <c:v>6.3829787234042548E-2</c:v>
                </c:pt>
                <c:pt idx="9">
                  <c:v>2.8571428571428571E-2</c:v>
                </c:pt>
                <c:pt idx="11">
                  <c:v>0.11627906976744186</c:v>
                </c:pt>
                <c:pt idx="12">
                  <c:v>0</c:v>
                </c:pt>
                <c:pt idx="13">
                  <c:v>0</c:v>
                </c:pt>
                <c:pt idx="19">
                  <c:v>0.19148936170212769</c:v>
                </c:pt>
                <c:pt idx="20">
                  <c:v>0.24137931034482757</c:v>
                </c:pt>
                <c:pt idx="24">
                  <c:v>0</c:v>
                </c:pt>
                <c:pt idx="25">
                  <c:v>4.5454545454545456E-2</c:v>
                </c:pt>
                <c:pt idx="26">
                  <c:v>0.125</c:v>
                </c:pt>
                <c:pt idx="27">
                  <c:v>0.40909090909090906</c:v>
                </c:pt>
                <c:pt idx="28">
                  <c:v>0.1</c:v>
                </c:pt>
                <c:pt idx="29">
                  <c:v>0.24324324324324323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016064"/>
        <c:axId val="161026048"/>
      </c:barChart>
      <c:catAx>
        <c:axId val="16101606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2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0260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01606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708384596456772"/>
          <c:y val="0.91631963891542845"/>
          <c:w val="0.25781284175415597"/>
          <c:h val="6.69457897260752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The budget for clinical audit in 2010 (n=995)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'Q12'!$B$216:$B$245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'Q12'!$F$216:$F$245</c:f>
              <c:numCache>
                <c:formatCode>#,##0.0%</c:formatCode>
                <c:ptCount val="30"/>
                <c:pt idx="0">
                  <c:v>5.0251256281407036E-3</c:v>
                </c:pt>
                <c:pt idx="1">
                  <c:v>7.0351758793969852E-3</c:v>
                </c:pt>
                <c:pt idx="2">
                  <c:v>1.0050251256281408E-3</c:v>
                </c:pt>
                <c:pt idx="3">
                  <c:v>6.030150753768844E-3</c:v>
                </c:pt>
                <c:pt idx="4">
                  <c:v>0</c:v>
                </c:pt>
                <c:pt idx="5">
                  <c:v>4.0201005025125632E-3</c:v>
                </c:pt>
                <c:pt idx="6">
                  <c:v>1.0050251256281408E-3</c:v>
                </c:pt>
                <c:pt idx="7">
                  <c:v>0</c:v>
                </c:pt>
                <c:pt idx="8">
                  <c:v>3.015075376884422E-3</c:v>
                </c:pt>
                <c:pt idx="9">
                  <c:v>2.0100502512562816E-3</c:v>
                </c:pt>
                <c:pt idx="10">
                  <c:v>0</c:v>
                </c:pt>
                <c:pt idx="11">
                  <c:v>1.1055276381909548E-2</c:v>
                </c:pt>
                <c:pt idx="12">
                  <c:v>0</c:v>
                </c:pt>
                <c:pt idx="13">
                  <c:v>1.6080402010050253E-2</c:v>
                </c:pt>
                <c:pt idx="14">
                  <c:v>0</c:v>
                </c:pt>
                <c:pt idx="15">
                  <c:v>7.0351758793969852E-3</c:v>
                </c:pt>
                <c:pt idx="16">
                  <c:v>1.0050251256281408E-3</c:v>
                </c:pt>
                <c:pt idx="17">
                  <c:v>0</c:v>
                </c:pt>
                <c:pt idx="18">
                  <c:v>1.0050251256281408E-3</c:v>
                </c:pt>
                <c:pt idx="19">
                  <c:v>2.0100502512562816E-3</c:v>
                </c:pt>
                <c:pt idx="20">
                  <c:v>6.030150753768844E-3</c:v>
                </c:pt>
                <c:pt idx="21">
                  <c:v>3.015075376884422E-3</c:v>
                </c:pt>
                <c:pt idx="22">
                  <c:v>1.0050251256281408E-3</c:v>
                </c:pt>
                <c:pt idx="23">
                  <c:v>4.0201005025125632E-3</c:v>
                </c:pt>
                <c:pt idx="24">
                  <c:v>3.015075376884422E-3</c:v>
                </c:pt>
                <c:pt idx="25">
                  <c:v>4.0201005025125632E-3</c:v>
                </c:pt>
                <c:pt idx="26">
                  <c:v>5.0251256281407036E-3</c:v>
                </c:pt>
                <c:pt idx="27">
                  <c:v>2.0100502512562816E-3</c:v>
                </c:pt>
                <c:pt idx="28">
                  <c:v>1.0050251256281408E-3</c:v>
                </c:pt>
                <c:pt idx="29">
                  <c:v>4.0201005025125632E-3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'Q12'!$B$216:$B$245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'Q12'!$J$216:$J$245</c:f>
              <c:numCache>
                <c:formatCode>#,##0.0%</c:formatCode>
                <c:ptCount val="30"/>
                <c:pt idx="0">
                  <c:v>3.015075376884422E-2</c:v>
                </c:pt>
                <c:pt idx="1">
                  <c:v>3.2160804020100506E-2</c:v>
                </c:pt>
                <c:pt idx="2">
                  <c:v>5.0251256281407036E-3</c:v>
                </c:pt>
                <c:pt idx="3">
                  <c:v>4.9246231155778891E-2</c:v>
                </c:pt>
                <c:pt idx="4">
                  <c:v>3.819095477386935E-2</c:v>
                </c:pt>
                <c:pt idx="5">
                  <c:v>3.5175879396984924E-2</c:v>
                </c:pt>
                <c:pt idx="6">
                  <c:v>5.0251256281407036E-3</c:v>
                </c:pt>
                <c:pt idx="7">
                  <c:v>1.8090452261306532E-2</c:v>
                </c:pt>
                <c:pt idx="8">
                  <c:v>4.0201005025125629E-2</c:v>
                </c:pt>
                <c:pt idx="9">
                  <c:v>2.914572864321608E-2</c:v>
                </c:pt>
                <c:pt idx="10">
                  <c:v>1.6080402010050253E-2</c:v>
                </c:pt>
                <c:pt idx="11">
                  <c:v>9.0452261306532666E-2</c:v>
                </c:pt>
                <c:pt idx="12">
                  <c:v>3.1155778894472363E-2</c:v>
                </c:pt>
                <c:pt idx="13">
                  <c:v>3.015075376884422E-2</c:v>
                </c:pt>
                <c:pt idx="14">
                  <c:v>3.2160804020100506E-2</c:v>
                </c:pt>
                <c:pt idx="15">
                  <c:v>0.10954773869346733</c:v>
                </c:pt>
                <c:pt idx="16">
                  <c:v>2.7135678391959798E-2</c:v>
                </c:pt>
                <c:pt idx="17">
                  <c:v>4.0201005025125632E-3</c:v>
                </c:pt>
                <c:pt idx="18">
                  <c:v>4.0201005025125632E-3</c:v>
                </c:pt>
                <c:pt idx="19">
                  <c:v>1.1055276381909548E-2</c:v>
                </c:pt>
                <c:pt idx="20">
                  <c:v>9.0452261306532659E-3</c:v>
                </c:pt>
                <c:pt idx="21">
                  <c:v>2.5125628140703519E-2</c:v>
                </c:pt>
                <c:pt idx="22">
                  <c:v>2.4120603015075376E-2</c:v>
                </c:pt>
                <c:pt idx="23">
                  <c:v>2.6130653266331658E-2</c:v>
                </c:pt>
                <c:pt idx="24">
                  <c:v>5.3266331658291456E-2</c:v>
                </c:pt>
                <c:pt idx="25">
                  <c:v>1.9095477386934675E-2</c:v>
                </c:pt>
                <c:pt idx="26">
                  <c:v>5.7286432160804021E-2</c:v>
                </c:pt>
                <c:pt idx="27">
                  <c:v>1.507537688442211E-2</c:v>
                </c:pt>
                <c:pt idx="28">
                  <c:v>1.7085427135678392E-2</c:v>
                </c:pt>
                <c:pt idx="29">
                  <c:v>1.507537688442211E-2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100160"/>
        <c:axId val="161101696"/>
      </c:barChart>
      <c:catAx>
        <c:axId val="1611001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0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1016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0016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The budget for pharmacy equipment in 2010 n=(995)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'Q12'!$B$7:$B$36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'Q12'!$F$7:$F$36</c:f>
              <c:numCache>
                <c:formatCode>#,##0.0%</c:formatCode>
                <c:ptCount val="30"/>
                <c:pt idx="0">
                  <c:v>3.015075376884422E-2</c:v>
                </c:pt>
                <c:pt idx="1">
                  <c:v>3.3165829145728645E-2</c:v>
                </c:pt>
                <c:pt idx="2">
                  <c:v>2.0100502512562816E-3</c:v>
                </c:pt>
                <c:pt idx="3">
                  <c:v>2.0100502512562814E-2</c:v>
                </c:pt>
                <c:pt idx="4">
                  <c:v>1.3065326633165829E-2</c:v>
                </c:pt>
                <c:pt idx="5">
                  <c:v>2.3115577889447236E-2</c:v>
                </c:pt>
                <c:pt idx="6">
                  <c:v>5.0251256281407036E-3</c:v>
                </c:pt>
                <c:pt idx="7">
                  <c:v>8.0402010050251264E-3</c:v>
                </c:pt>
                <c:pt idx="8">
                  <c:v>3.015075376884422E-2</c:v>
                </c:pt>
                <c:pt idx="9">
                  <c:v>2.2110552763819097E-2</c:v>
                </c:pt>
                <c:pt idx="10">
                  <c:v>4.0201005025125632E-3</c:v>
                </c:pt>
                <c:pt idx="11">
                  <c:v>6.9346733668341709E-2</c:v>
                </c:pt>
                <c:pt idx="12">
                  <c:v>0</c:v>
                </c:pt>
                <c:pt idx="13">
                  <c:v>3.5175879396984924E-2</c:v>
                </c:pt>
                <c:pt idx="14">
                  <c:v>8.0402010050251264E-3</c:v>
                </c:pt>
                <c:pt idx="15">
                  <c:v>8.0402010050251257E-2</c:v>
                </c:pt>
                <c:pt idx="16">
                  <c:v>6.030150753768844E-3</c:v>
                </c:pt>
                <c:pt idx="17">
                  <c:v>3.015075376884422E-3</c:v>
                </c:pt>
                <c:pt idx="18">
                  <c:v>3.015075376884422E-3</c:v>
                </c:pt>
                <c:pt idx="19">
                  <c:v>1.3065326633165829E-2</c:v>
                </c:pt>
                <c:pt idx="20">
                  <c:v>1.407035175879397E-2</c:v>
                </c:pt>
                <c:pt idx="21">
                  <c:v>1.8090452261306532E-2</c:v>
                </c:pt>
                <c:pt idx="22">
                  <c:v>1.0050251256281407E-2</c:v>
                </c:pt>
                <c:pt idx="23">
                  <c:v>9.0452261306532659E-3</c:v>
                </c:pt>
                <c:pt idx="24">
                  <c:v>7.0351758793969852E-3</c:v>
                </c:pt>
                <c:pt idx="25">
                  <c:v>1.3065326633165829E-2</c:v>
                </c:pt>
                <c:pt idx="26">
                  <c:v>3.3165829145728645E-2</c:v>
                </c:pt>
                <c:pt idx="27">
                  <c:v>1.407035175879397E-2</c:v>
                </c:pt>
                <c:pt idx="28">
                  <c:v>1.6080402010050253E-2</c:v>
                </c:pt>
                <c:pt idx="29">
                  <c:v>1.8090452261306532E-2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'Q12'!$B$7:$B$36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'Q12'!$J$7:$J$36</c:f>
              <c:numCache>
                <c:formatCode>#,##0.0%</c:formatCode>
                <c:ptCount val="30"/>
                <c:pt idx="0">
                  <c:v>5.0251256281407036E-3</c:v>
                </c:pt>
                <c:pt idx="1">
                  <c:v>6.030150753768844E-3</c:v>
                </c:pt>
                <c:pt idx="2">
                  <c:v>4.0201005025125632E-3</c:v>
                </c:pt>
                <c:pt idx="3">
                  <c:v>3.5175879396984924E-2</c:v>
                </c:pt>
                <c:pt idx="4">
                  <c:v>2.5125628140703519E-2</c:v>
                </c:pt>
                <c:pt idx="5">
                  <c:v>1.6080402010050253E-2</c:v>
                </c:pt>
                <c:pt idx="6">
                  <c:v>1.0050251256281408E-3</c:v>
                </c:pt>
                <c:pt idx="7">
                  <c:v>1.0050251256281407E-2</c:v>
                </c:pt>
                <c:pt idx="8">
                  <c:v>1.3065326633165829E-2</c:v>
                </c:pt>
                <c:pt idx="9">
                  <c:v>9.0452261306532659E-3</c:v>
                </c:pt>
                <c:pt idx="10">
                  <c:v>1.2060301507537688E-2</c:v>
                </c:pt>
                <c:pt idx="11">
                  <c:v>3.2160804020100506E-2</c:v>
                </c:pt>
                <c:pt idx="12">
                  <c:v>3.1155778894472363E-2</c:v>
                </c:pt>
                <c:pt idx="13">
                  <c:v>1.1055276381909548E-2</c:v>
                </c:pt>
                <c:pt idx="14">
                  <c:v>2.4120603015075376E-2</c:v>
                </c:pt>
                <c:pt idx="15">
                  <c:v>3.6180904522613064E-2</c:v>
                </c:pt>
                <c:pt idx="16">
                  <c:v>2.2110552763819097E-2</c:v>
                </c:pt>
                <c:pt idx="17">
                  <c:v>1.0050251256281408E-3</c:v>
                </c:pt>
                <c:pt idx="18">
                  <c:v>2.0100502512562816E-3</c:v>
                </c:pt>
                <c:pt idx="19">
                  <c:v>0</c:v>
                </c:pt>
                <c:pt idx="20">
                  <c:v>1.0050251256281408E-3</c:v>
                </c:pt>
                <c:pt idx="21">
                  <c:v>1.0050251256281407E-2</c:v>
                </c:pt>
                <c:pt idx="22">
                  <c:v>1.507537688442211E-2</c:v>
                </c:pt>
                <c:pt idx="23">
                  <c:v>2.1105527638190954E-2</c:v>
                </c:pt>
                <c:pt idx="24">
                  <c:v>4.9246231155778891E-2</c:v>
                </c:pt>
                <c:pt idx="25">
                  <c:v>1.0050251256281407E-2</c:v>
                </c:pt>
                <c:pt idx="26">
                  <c:v>2.914572864321608E-2</c:v>
                </c:pt>
                <c:pt idx="27">
                  <c:v>3.015075376884422E-3</c:v>
                </c:pt>
                <c:pt idx="28">
                  <c:v>2.0100502512562816E-3</c:v>
                </c:pt>
                <c:pt idx="29">
                  <c:v>1.0050251256281408E-3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139328"/>
        <c:axId val="161141120"/>
      </c:barChart>
      <c:catAx>
        <c:axId val="1611393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4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1411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3932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The budget for pharmacy equipment in 2005 (n=795)</a:t>
            </a:r>
          </a:p>
        </c:rich>
      </c:tx>
      <c:layout>
        <c:manualLayout>
          <c:xMode val="edge"/>
          <c:yMode val="edge"/>
          <c:x val="0.22278095919828206"/>
          <c:y val="3.3766318798002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52052338601337E-2"/>
          <c:y val="0.16363657117057018"/>
          <c:w val="0.89949895882236319"/>
          <c:h val="0.4831174958369214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'Q12'!$B$45:$B$67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'Q12'!$F$45:$F$67</c:f>
              <c:numCache>
                <c:formatCode>#,##0.0%</c:formatCode>
                <c:ptCount val="23"/>
                <c:pt idx="0">
                  <c:v>2.5999999999999999E-2</c:v>
                </c:pt>
                <c:pt idx="1">
                  <c:v>1.6E-2</c:v>
                </c:pt>
                <c:pt idx="2">
                  <c:v>0.01</c:v>
                </c:pt>
                <c:pt idx="3">
                  <c:v>3.4000000000000002E-2</c:v>
                </c:pt>
                <c:pt idx="4">
                  <c:v>0.01</c:v>
                </c:pt>
                <c:pt idx="5">
                  <c:v>1.2999999999999999E-2</c:v>
                </c:pt>
                <c:pt idx="6">
                  <c:v>3.9E-2</c:v>
                </c:pt>
                <c:pt idx="7">
                  <c:v>1.2999999999999999E-2</c:v>
                </c:pt>
                <c:pt idx="8">
                  <c:v>0.109</c:v>
                </c:pt>
                <c:pt idx="9">
                  <c:v>4.0000000000000001E-3</c:v>
                </c:pt>
                <c:pt idx="10">
                  <c:v>4.2000000000000003E-2</c:v>
                </c:pt>
                <c:pt idx="11">
                  <c:v>1.9E-2</c:v>
                </c:pt>
                <c:pt idx="12">
                  <c:v>4.8000000000000001E-2</c:v>
                </c:pt>
                <c:pt idx="13">
                  <c:v>4.0000000000000001E-3</c:v>
                </c:pt>
                <c:pt idx="14">
                  <c:v>5.0000000000000001E-3</c:v>
                </c:pt>
                <c:pt idx="15">
                  <c:v>3.3000000000000002E-2</c:v>
                </c:pt>
                <c:pt idx="16">
                  <c:v>0.01</c:v>
                </c:pt>
                <c:pt idx="17">
                  <c:v>2.1000000000000001E-2</c:v>
                </c:pt>
                <c:pt idx="18">
                  <c:v>6.0000000000000001E-3</c:v>
                </c:pt>
                <c:pt idx="19">
                  <c:v>1.4999999999999999E-2</c:v>
                </c:pt>
                <c:pt idx="20">
                  <c:v>4.3999999999999997E-2</c:v>
                </c:pt>
                <c:pt idx="21">
                  <c:v>2.8000000000000001E-2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'Q12'!$B$45:$B$67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luxembourg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 Republic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'Q12'!$J$45:$J$67</c:f>
              <c:numCache>
                <c:formatCode>#,##0.0%</c:formatCode>
                <c:ptCount val="23"/>
                <c:pt idx="0">
                  <c:v>1.2999999999999999E-2</c:v>
                </c:pt>
                <c:pt idx="1">
                  <c:v>1E-3</c:v>
                </c:pt>
                <c:pt idx="2">
                  <c:v>8.0000000000000002E-3</c:v>
                </c:pt>
                <c:pt idx="3">
                  <c:v>4.8000000000000001E-2</c:v>
                </c:pt>
                <c:pt idx="4">
                  <c:v>3.0000000000000001E-3</c:v>
                </c:pt>
                <c:pt idx="5">
                  <c:v>6.0000000000000001E-3</c:v>
                </c:pt>
                <c:pt idx="6">
                  <c:v>5.0000000000000001E-3</c:v>
                </c:pt>
                <c:pt idx="7">
                  <c:v>1.6E-2</c:v>
                </c:pt>
                <c:pt idx="8">
                  <c:v>5.7000000000000002E-2</c:v>
                </c:pt>
                <c:pt idx="9">
                  <c:v>1.4E-2</c:v>
                </c:pt>
                <c:pt idx="10">
                  <c:v>3.1E-2</c:v>
                </c:pt>
                <c:pt idx="11">
                  <c:v>3.7999999999999999E-2</c:v>
                </c:pt>
                <c:pt idx="12">
                  <c:v>2.1000000000000001E-2</c:v>
                </c:pt>
                <c:pt idx="13">
                  <c:v>2.1000000000000001E-2</c:v>
                </c:pt>
                <c:pt idx="14">
                  <c:v>0</c:v>
                </c:pt>
                <c:pt idx="15">
                  <c:v>1E-3</c:v>
                </c:pt>
                <c:pt idx="16">
                  <c:v>0</c:v>
                </c:pt>
                <c:pt idx="17">
                  <c:v>0.03</c:v>
                </c:pt>
                <c:pt idx="18">
                  <c:v>7.0000000000000007E-2</c:v>
                </c:pt>
                <c:pt idx="19">
                  <c:v>1.6E-2</c:v>
                </c:pt>
                <c:pt idx="20">
                  <c:v>3.5000000000000003E-2</c:v>
                </c:pt>
                <c:pt idx="21">
                  <c:v>5.0000000000000001E-3</c:v>
                </c:pt>
                <c:pt idx="22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174656"/>
        <c:axId val="161176192"/>
      </c:barChart>
      <c:catAx>
        <c:axId val="16117465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7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17619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7465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53690944881892"/>
          <c:y val="0.91684686377326452"/>
          <c:w val="0.12680129294917669"/>
          <c:h val="5.97016072557094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The budget for research in 2010 (n=995)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'Q12'!$B$112:$B$141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'Q12'!$F$112:$F$141</c:f>
              <c:numCache>
                <c:formatCode>#,##0.0%</c:formatCode>
                <c:ptCount val="30"/>
                <c:pt idx="0">
                  <c:v>2.0100502512562816E-3</c:v>
                </c:pt>
                <c:pt idx="1">
                  <c:v>9.0452261306532659E-3</c:v>
                </c:pt>
                <c:pt idx="2">
                  <c:v>0</c:v>
                </c:pt>
                <c:pt idx="3">
                  <c:v>6.030150753768844E-3</c:v>
                </c:pt>
                <c:pt idx="4">
                  <c:v>0</c:v>
                </c:pt>
                <c:pt idx="5">
                  <c:v>5.0251256281407036E-3</c:v>
                </c:pt>
                <c:pt idx="6">
                  <c:v>3.015075376884422E-3</c:v>
                </c:pt>
                <c:pt idx="7">
                  <c:v>0</c:v>
                </c:pt>
                <c:pt idx="8">
                  <c:v>4.0201005025125632E-3</c:v>
                </c:pt>
                <c:pt idx="9">
                  <c:v>1.0050251256281408E-3</c:v>
                </c:pt>
                <c:pt idx="10">
                  <c:v>1.0050251256281408E-3</c:v>
                </c:pt>
                <c:pt idx="11">
                  <c:v>1.2060301507537688E-2</c:v>
                </c:pt>
                <c:pt idx="12">
                  <c:v>0</c:v>
                </c:pt>
                <c:pt idx="13">
                  <c:v>7.0351758793969852E-3</c:v>
                </c:pt>
                <c:pt idx="14">
                  <c:v>2.0100502512562816E-3</c:v>
                </c:pt>
                <c:pt idx="15">
                  <c:v>7.0351758793969852E-3</c:v>
                </c:pt>
                <c:pt idx="16">
                  <c:v>1.0050251256281408E-3</c:v>
                </c:pt>
                <c:pt idx="17">
                  <c:v>0</c:v>
                </c:pt>
                <c:pt idx="18">
                  <c:v>1.0050251256281408E-3</c:v>
                </c:pt>
                <c:pt idx="19">
                  <c:v>5.0251256281407036E-3</c:v>
                </c:pt>
                <c:pt idx="20">
                  <c:v>8.0402010050251264E-3</c:v>
                </c:pt>
                <c:pt idx="21">
                  <c:v>3.015075376884422E-3</c:v>
                </c:pt>
                <c:pt idx="22">
                  <c:v>3.015075376884422E-3</c:v>
                </c:pt>
                <c:pt idx="23">
                  <c:v>2.0100502512562816E-3</c:v>
                </c:pt>
                <c:pt idx="24">
                  <c:v>0</c:v>
                </c:pt>
                <c:pt idx="25">
                  <c:v>2.0100502512562816E-3</c:v>
                </c:pt>
                <c:pt idx="26">
                  <c:v>9.0452261306532659E-3</c:v>
                </c:pt>
                <c:pt idx="27">
                  <c:v>0</c:v>
                </c:pt>
                <c:pt idx="28">
                  <c:v>3.015075376884422E-3</c:v>
                </c:pt>
                <c:pt idx="29">
                  <c:v>7.0351758793969852E-3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'Q12'!$B$112:$B$141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'Q12'!$J$112:$J$141</c:f>
              <c:numCache>
                <c:formatCode>#,##0.0%</c:formatCode>
                <c:ptCount val="30"/>
                <c:pt idx="0">
                  <c:v>3.3165829145728645E-2</c:v>
                </c:pt>
                <c:pt idx="1">
                  <c:v>3.015075376884422E-2</c:v>
                </c:pt>
                <c:pt idx="2">
                  <c:v>6.030150753768844E-3</c:v>
                </c:pt>
                <c:pt idx="3">
                  <c:v>4.9246231155778891E-2</c:v>
                </c:pt>
                <c:pt idx="4">
                  <c:v>3.819095477386935E-2</c:v>
                </c:pt>
                <c:pt idx="5">
                  <c:v>3.4170854271356785E-2</c:v>
                </c:pt>
                <c:pt idx="6">
                  <c:v>3.015075376884422E-3</c:v>
                </c:pt>
                <c:pt idx="7">
                  <c:v>1.8090452261306532E-2</c:v>
                </c:pt>
                <c:pt idx="8">
                  <c:v>3.9195979899497489E-2</c:v>
                </c:pt>
                <c:pt idx="9">
                  <c:v>3.015075376884422E-2</c:v>
                </c:pt>
                <c:pt idx="10">
                  <c:v>1.507537688442211E-2</c:v>
                </c:pt>
                <c:pt idx="11">
                  <c:v>8.9447236180904527E-2</c:v>
                </c:pt>
                <c:pt idx="12">
                  <c:v>3.1155778894472363E-2</c:v>
                </c:pt>
                <c:pt idx="13">
                  <c:v>3.9195979899497489E-2</c:v>
                </c:pt>
                <c:pt idx="14">
                  <c:v>3.015075376884422E-2</c:v>
                </c:pt>
                <c:pt idx="15">
                  <c:v>0.10954773869346733</c:v>
                </c:pt>
                <c:pt idx="16">
                  <c:v>2.7135678391959798E-2</c:v>
                </c:pt>
                <c:pt idx="17">
                  <c:v>4.0201005025125632E-3</c:v>
                </c:pt>
                <c:pt idx="18">
                  <c:v>4.0201005025125632E-3</c:v>
                </c:pt>
                <c:pt idx="19">
                  <c:v>8.0402010050251264E-3</c:v>
                </c:pt>
                <c:pt idx="20">
                  <c:v>7.0351758793969852E-3</c:v>
                </c:pt>
                <c:pt idx="21">
                  <c:v>2.5125628140703519E-2</c:v>
                </c:pt>
                <c:pt idx="22">
                  <c:v>2.2110552763819097E-2</c:v>
                </c:pt>
                <c:pt idx="23">
                  <c:v>2.8140703517587941E-2</c:v>
                </c:pt>
                <c:pt idx="24">
                  <c:v>5.6281407035175882E-2</c:v>
                </c:pt>
                <c:pt idx="25">
                  <c:v>2.1105527638190954E-2</c:v>
                </c:pt>
                <c:pt idx="26">
                  <c:v>5.3266331658291456E-2</c:v>
                </c:pt>
                <c:pt idx="27">
                  <c:v>1.7085427135678392E-2</c:v>
                </c:pt>
                <c:pt idx="28">
                  <c:v>1.507537688442211E-2</c:v>
                </c:pt>
                <c:pt idx="29">
                  <c:v>1.2060301507537688E-2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201536"/>
        <c:axId val="161236096"/>
      </c:barChart>
      <c:catAx>
        <c:axId val="1612015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23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360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2015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13" Type="http://schemas.openxmlformats.org/officeDocument/2006/relationships/chart" Target="../charts/chart66.xml"/><Relationship Id="rId18" Type="http://schemas.openxmlformats.org/officeDocument/2006/relationships/chart" Target="../charts/chart71.xml"/><Relationship Id="rId3" Type="http://schemas.openxmlformats.org/officeDocument/2006/relationships/chart" Target="../charts/chart56.xml"/><Relationship Id="rId21" Type="http://schemas.openxmlformats.org/officeDocument/2006/relationships/chart" Target="../charts/chart74.xml"/><Relationship Id="rId7" Type="http://schemas.openxmlformats.org/officeDocument/2006/relationships/chart" Target="../charts/chart60.xml"/><Relationship Id="rId12" Type="http://schemas.openxmlformats.org/officeDocument/2006/relationships/chart" Target="../charts/chart65.xml"/><Relationship Id="rId17" Type="http://schemas.openxmlformats.org/officeDocument/2006/relationships/chart" Target="../charts/chart70.xml"/><Relationship Id="rId2" Type="http://schemas.openxmlformats.org/officeDocument/2006/relationships/chart" Target="../charts/chart55.xml"/><Relationship Id="rId16" Type="http://schemas.openxmlformats.org/officeDocument/2006/relationships/chart" Target="../charts/chart69.xml"/><Relationship Id="rId20" Type="http://schemas.openxmlformats.org/officeDocument/2006/relationships/chart" Target="../charts/chart73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5" Type="http://schemas.openxmlformats.org/officeDocument/2006/relationships/chart" Target="../charts/chart58.xml"/><Relationship Id="rId15" Type="http://schemas.openxmlformats.org/officeDocument/2006/relationships/chart" Target="../charts/chart68.xml"/><Relationship Id="rId23" Type="http://schemas.openxmlformats.org/officeDocument/2006/relationships/chart" Target="../charts/chart76.xml"/><Relationship Id="rId10" Type="http://schemas.openxmlformats.org/officeDocument/2006/relationships/chart" Target="../charts/chart63.xml"/><Relationship Id="rId19" Type="http://schemas.openxmlformats.org/officeDocument/2006/relationships/chart" Target="../charts/chart72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Relationship Id="rId14" Type="http://schemas.openxmlformats.org/officeDocument/2006/relationships/chart" Target="../charts/chart67.xml"/><Relationship Id="rId22" Type="http://schemas.openxmlformats.org/officeDocument/2006/relationships/chart" Target="../charts/chart7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830580</xdr:colOff>
      <xdr:row>29</xdr:row>
      <xdr:rowOff>99060</xdr:rowOff>
    </xdr:to>
    <xdr:graphicFrame macro="">
      <xdr:nvGraphicFramePr>
        <xdr:cNvPr id="1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39</xdr:row>
      <xdr:rowOff>0</xdr:rowOff>
    </xdr:from>
    <xdr:to>
      <xdr:col>24</xdr:col>
      <xdr:colOff>640080</xdr:colOff>
      <xdr:row>64</xdr:row>
      <xdr:rowOff>38100</xdr:rowOff>
    </xdr:to>
    <xdr:graphicFrame macro="">
      <xdr:nvGraphicFramePr>
        <xdr:cNvPr id="138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121920</xdr:colOff>
      <xdr:row>183</xdr:row>
      <xdr:rowOff>0</xdr:rowOff>
    </xdr:from>
    <xdr:to>
      <xdr:col>20</xdr:col>
      <xdr:colOff>403860</xdr:colOff>
      <xdr:row>213</xdr:row>
      <xdr:rowOff>0</xdr:rowOff>
    </xdr:to>
    <xdr:graphicFrame macro="">
      <xdr:nvGraphicFramePr>
        <xdr:cNvPr id="85512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640080</xdr:colOff>
      <xdr:row>255</xdr:row>
      <xdr:rowOff>0</xdr:rowOff>
    </xdr:from>
    <xdr:to>
      <xdr:col>20</xdr:col>
      <xdr:colOff>259080</xdr:colOff>
      <xdr:row>282</xdr:row>
      <xdr:rowOff>0</xdr:rowOff>
    </xdr:to>
    <xdr:graphicFrame macro="">
      <xdr:nvGraphicFramePr>
        <xdr:cNvPr id="855121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291</xdr:row>
      <xdr:rowOff>0</xdr:rowOff>
    </xdr:from>
    <xdr:to>
      <xdr:col>20</xdr:col>
      <xdr:colOff>281940</xdr:colOff>
      <xdr:row>316</xdr:row>
      <xdr:rowOff>0</xdr:rowOff>
    </xdr:to>
    <xdr:graphicFrame macro="">
      <xdr:nvGraphicFramePr>
        <xdr:cNvPr id="855121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640080</xdr:colOff>
      <xdr:row>329</xdr:row>
      <xdr:rowOff>0</xdr:rowOff>
    </xdr:from>
    <xdr:to>
      <xdr:col>20</xdr:col>
      <xdr:colOff>236220</xdr:colOff>
      <xdr:row>352</xdr:row>
      <xdr:rowOff>0</xdr:rowOff>
    </xdr:to>
    <xdr:graphicFrame macro="">
      <xdr:nvGraphicFramePr>
        <xdr:cNvPr id="855121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76200</xdr:colOff>
      <xdr:row>391</xdr:row>
      <xdr:rowOff>388620</xdr:rowOff>
    </xdr:from>
    <xdr:to>
      <xdr:col>20</xdr:col>
      <xdr:colOff>327660</xdr:colOff>
      <xdr:row>412</xdr:row>
      <xdr:rowOff>7620</xdr:rowOff>
    </xdr:to>
    <xdr:graphicFrame macro="">
      <xdr:nvGraphicFramePr>
        <xdr:cNvPr id="855121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45720</xdr:colOff>
      <xdr:row>138</xdr:row>
      <xdr:rowOff>7620</xdr:rowOff>
    </xdr:from>
    <xdr:to>
      <xdr:col>18</xdr:col>
      <xdr:colOff>220980</xdr:colOff>
      <xdr:row>166</xdr:row>
      <xdr:rowOff>129540</xdr:rowOff>
    </xdr:to>
    <xdr:graphicFrame macro="">
      <xdr:nvGraphicFramePr>
        <xdr:cNvPr id="8551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15240</xdr:colOff>
      <xdr:row>111</xdr:row>
      <xdr:rowOff>7620</xdr:rowOff>
    </xdr:from>
    <xdr:to>
      <xdr:col>17</xdr:col>
      <xdr:colOff>342900</xdr:colOff>
      <xdr:row>136</xdr:row>
      <xdr:rowOff>106680</xdr:rowOff>
    </xdr:to>
    <xdr:graphicFrame macro="">
      <xdr:nvGraphicFramePr>
        <xdr:cNvPr id="85512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111</xdr:row>
      <xdr:rowOff>0</xdr:rowOff>
    </xdr:from>
    <xdr:to>
      <xdr:col>8</xdr:col>
      <xdr:colOff>152400</xdr:colOff>
      <xdr:row>136</xdr:row>
      <xdr:rowOff>99060</xdr:rowOff>
    </xdr:to>
    <xdr:graphicFrame macro="">
      <xdr:nvGraphicFramePr>
        <xdr:cNvPr id="85512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138</xdr:row>
      <xdr:rowOff>0</xdr:rowOff>
    </xdr:from>
    <xdr:to>
      <xdr:col>9</xdr:col>
      <xdr:colOff>7620</xdr:colOff>
      <xdr:row>166</xdr:row>
      <xdr:rowOff>114300</xdr:rowOff>
    </xdr:to>
    <xdr:graphicFrame macro="">
      <xdr:nvGraphicFramePr>
        <xdr:cNvPr id="85512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217</xdr:row>
      <xdr:rowOff>0</xdr:rowOff>
    </xdr:from>
    <xdr:to>
      <xdr:col>20</xdr:col>
      <xdr:colOff>312420</xdr:colOff>
      <xdr:row>246</xdr:row>
      <xdr:rowOff>129540</xdr:rowOff>
    </xdr:to>
    <xdr:graphicFrame macro="">
      <xdr:nvGraphicFramePr>
        <xdr:cNvPr id="855122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356</xdr:row>
      <xdr:rowOff>0</xdr:rowOff>
    </xdr:from>
    <xdr:to>
      <xdr:col>20</xdr:col>
      <xdr:colOff>335280</xdr:colOff>
      <xdr:row>377</xdr:row>
      <xdr:rowOff>144780</xdr:rowOff>
    </xdr:to>
    <xdr:graphicFrame macro="">
      <xdr:nvGraphicFramePr>
        <xdr:cNvPr id="855122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15</xdr:col>
      <xdr:colOff>60960</xdr:colOff>
      <xdr:row>69</xdr:row>
      <xdr:rowOff>53340</xdr:rowOff>
    </xdr:to>
    <xdr:graphicFrame macro="">
      <xdr:nvGraphicFramePr>
        <xdr:cNvPr id="42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25</xdr:col>
      <xdr:colOff>236220</xdr:colOff>
      <xdr:row>37</xdr:row>
      <xdr:rowOff>68580</xdr:rowOff>
    </xdr:to>
    <xdr:graphicFrame macro="">
      <xdr:nvGraphicFramePr>
        <xdr:cNvPr id="442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74</xdr:row>
      <xdr:rowOff>53340</xdr:rowOff>
    </xdr:from>
    <xdr:to>
      <xdr:col>10</xdr:col>
      <xdr:colOff>38100</xdr:colOff>
      <xdr:row>98</xdr:row>
      <xdr:rowOff>106680</xdr:rowOff>
    </xdr:to>
    <xdr:graphicFrame macro="">
      <xdr:nvGraphicFramePr>
        <xdr:cNvPr id="117066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101</xdr:row>
      <xdr:rowOff>0</xdr:rowOff>
    </xdr:from>
    <xdr:to>
      <xdr:col>9</xdr:col>
      <xdr:colOff>426720</xdr:colOff>
      <xdr:row>125</xdr:row>
      <xdr:rowOff>30480</xdr:rowOff>
    </xdr:to>
    <xdr:graphicFrame macro="">
      <xdr:nvGraphicFramePr>
        <xdr:cNvPr id="117066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171</xdr:row>
      <xdr:rowOff>0</xdr:rowOff>
    </xdr:from>
    <xdr:to>
      <xdr:col>23</xdr:col>
      <xdr:colOff>327660</xdr:colOff>
      <xdr:row>195</xdr:row>
      <xdr:rowOff>114300</xdr:rowOff>
    </xdr:to>
    <xdr:graphicFrame macro="">
      <xdr:nvGraphicFramePr>
        <xdr:cNvPr id="1170668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202</xdr:row>
      <xdr:rowOff>0</xdr:rowOff>
    </xdr:from>
    <xdr:to>
      <xdr:col>11</xdr:col>
      <xdr:colOff>205740</xdr:colOff>
      <xdr:row>229</xdr:row>
      <xdr:rowOff>0</xdr:rowOff>
    </xdr:to>
    <xdr:graphicFrame macro="">
      <xdr:nvGraphicFramePr>
        <xdr:cNvPr id="1170668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0</xdr:colOff>
      <xdr:row>202</xdr:row>
      <xdr:rowOff>0</xdr:rowOff>
    </xdr:from>
    <xdr:to>
      <xdr:col>23</xdr:col>
      <xdr:colOff>342900</xdr:colOff>
      <xdr:row>229</xdr:row>
      <xdr:rowOff>7620</xdr:rowOff>
    </xdr:to>
    <xdr:graphicFrame macro="">
      <xdr:nvGraphicFramePr>
        <xdr:cNvPr id="117066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101</xdr:row>
      <xdr:rowOff>0</xdr:rowOff>
    </xdr:from>
    <xdr:to>
      <xdr:col>21</xdr:col>
      <xdr:colOff>91440</xdr:colOff>
      <xdr:row>125</xdr:row>
      <xdr:rowOff>30480</xdr:rowOff>
    </xdr:to>
    <xdr:graphicFrame macro="">
      <xdr:nvGraphicFramePr>
        <xdr:cNvPr id="117066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74</xdr:row>
      <xdr:rowOff>0</xdr:rowOff>
    </xdr:from>
    <xdr:to>
      <xdr:col>21</xdr:col>
      <xdr:colOff>205740</xdr:colOff>
      <xdr:row>98</xdr:row>
      <xdr:rowOff>53340</xdr:rowOff>
    </xdr:to>
    <xdr:graphicFrame macro="">
      <xdr:nvGraphicFramePr>
        <xdr:cNvPr id="117066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172</xdr:row>
      <xdr:rowOff>0</xdr:rowOff>
    </xdr:from>
    <xdr:to>
      <xdr:col>11</xdr:col>
      <xdr:colOff>53340</xdr:colOff>
      <xdr:row>196</xdr:row>
      <xdr:rowOff>114300</xdr:rowOff>
    </xdr:to>
    <xdr:graphicFrame macro="">
      <xdr:nvGraphicFramePr>
        <xdr:cNvPr id="117066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289560</xdr:colOff>
      <xdr:row>39</xdr:row>
      <xdr:rowOff>83820</xdr:rowOff>
    </xdr:from>
    <xdr:to>
      <xdr:col>25</xdr:col>
      <xdr:colOff>327660</xdr:colOff>
      <xdr:row>63</xdr:row>
      <xdr:rowOff>144780</xdr:rowOff>
    </xdr:to>
    <xdr:graphicFrame macro="">
      <xdr:nvGraphicFramePr>
        <xdr:cNvPr id="27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365760</xdr:colOff>
      <xdr:row>68</xdr:row>
      <xdr:rowOff>152400</xdr:rowOff>
    </xdr:from>
    <xdr:to>
      <xdr:col>25</xdr:col>
      <xdr:colOff>182880</xdr:colOff>
      <xdr:row>102</xdr:row>
      <xdr:rowOff>129540</xdr:rowOff>
    </xdr:to>
    <xdr:graphicFrame macro="">
      <xdr:nvGraphicFramePr>
        <xdr:cNvPr id="272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109</xdr:row>
      <xdr:rowOff>0</xdr:rowOff>
    </xdr:from>
    <xdr:to>
      <xdr:col>14</xdr:col>
      <xdr:colOff>167640</xdr:colOff>
      <xdr:row>135</xdr:row>
      <xdr:rowOff>137160</xdr:rowOff>
    </xdr:to>
    <xdr:graphicFrame macro="">
      <xdr:nvGraphicFramePr>
        <xdr:cNvPr id="272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26</xdr:col>
      <xdr:colOff>38100</xdr:colOff>
      <xdr:row>36</xdr:row>
      <xdr:rowOff>0</xdr:rowOff>
    </xdr:to>
    <xdr:graphicFrame macro="">
      <xdr:nvGraphicFramePr>
        <xdr:cNvPr id="272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106680</xdr:colOff>
      <xdr:row>37</xdr:row>
      <xdr:rowOff>38100</xdr:rowOff>
    </xdr:from>
    <xdr:to>
      <xdr:col>25</xdr:col>
      <xdr:colOff>327660</xdr:colOff>
      <xdr:row>69</xdr:row>
      <xdr:rowOff>0</xdr:rowOff>
    </xdr:to>
    <xdr:graphicFrame macro="">
      <xdr:nvGraphicFramePr>
        <xdr:cNvPr id="8753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617220</xdr:colOff>
      <xdr:row>79</xdr:row>
      <xdr:rowOff>38100</xdr:rowOff>
    </xdr:from>
    <xdr:to>
      <xdr:col>15</xdr:col>
      <xdr:colOff>68580</xdr:colOff>
      <xdr:row>100</xdr:row>
      <xdr:rowOff>76200</xdr:rowOff>
    </xdr:to>
    <xdr:graphicFrame macro="">
      <xdr:nvGraphicFramePr>
        <xdr:cNvPr id="875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25</xdr:col>
      <xdr:colOff>137160</xdr:colOff>
      <xdr:row>36</xdr:row>
      <xdr:rowOff>129540</xdr:rowOff>
    </xdr:to>
    <xdr:graphicFrame macro="">
      <xdr:nvGraphicFramePr>
        <xdr:cNvPr id="87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281940</xdr:colOff>
      <xdr:row>42</xdr:row>
      <xdr:rowOff>45720</xdr:rowOff>
    </xdr:from>
    <xdr:to>
      <xdr:col>23</xdr:col>
      <xdr:colOff>441960</xdr:colOff>
      <xdr:row>67</xdr:row>
      <xdr:rowOff>0</xdr:rowOff>
    </xdr:to>
    <xdr:graphicFrame macro="">
      <xdr:nvGraphicFramePr>
        <xdr:cNvPr id="123737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215</xdr:row>
      <xdr:rowOff>38100</xdr:rowOff>
    </xdr:from>
    <xdr:to>
      <xdr:col>15</xdr:col>
      <xdr:colOff>487680</xdr:colOff>
      <xdr:row>240</xdr:row>
      <xdr:rowOff>0</xdr:rowOff>
    </xdr:to>
    <xdr:graphicFrame macro="">
      <xdr:nvGraphicFramePr>
        <xdr:cNvPr id="1237374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348</xdr:row>
      <xdr:rowOff>0</xdr:rowOff>
    </xdr:from>
    <xdr:to>
      <xdr:col>16</xdr:col>
      <xdr:colOff>0</xdr:colOff>
      <xdr:row>374</xdr:row>
      <xdr:rowOff>0</xdr:rowOff>
    </xdr:to>
    <xdr:graphicFrame macro="">
      <xdr:nvGraphicFramePr>
        <xdr:cNvPr id="1237374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417</xdr:row>
      <xdr:rowOff>30480</xdr:rowOff>
    </xdr:from>
    <xdr:to>
      <xdr:col>15</xdr:col>
      <xdr:colOff>472440</xdr:colOff>
      <xdr:row>443</xdr:row>
      <xdr:rowOff>0</xdr:rowOff>
    </xdr:to>
    <xdr:graphicFrame macro="">
      <xdr:nvGraphicFramePr>
        <xdr:cNvPr id="1237374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486</xdr:row>
      <xdr:rowOff>15240</xdr:rowOff>
    </xdr:from>
    <xdr:to>
      <xdr:col>15</xdr:col>
      <xdr:colOff>487680</xdr:colOff>
      <xdr:row>512</xdr:row>
      <xdr:rowOff>0</xdr:rowOff>
    </xdr:to>
    <xdr:graphicFrame macro="">
      <xdr:nvGraphicFramePr>
        <xdr:cNvPr id="1237374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555</xdr:row>
      <xdr:rowOff>7620</xdr:rowOff>
    </xdr:from>
    <xdr:to>
      <xdr:col>16</xdr:col>
      <xdr:colOff>0</xdr:colOff>
      <xdr:row>581</xdr:row>
      <xdr:rowOff>0</xdr:rowOff>
    </xdr:to>
    <xdr:graphicFrame macro="">
      <xdr:nvGraphicFramePr>
        <xdr:cNvPr id="1237374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15240</xdr:colOff>
      <xdr:row>694</xdr:row>
      <xdr:rowOff>15240</xdr:rowOff>
    </xdr:from>
    <xdr:to>
      <xdr:col>10</xdr:col>
      <xdr:colOff>685800</xdr:colOff>
      <xdr:row>721</xdr:row>
      <xdr:rowOff>30480</xdr:rowOff>
    </xdr:to>
    <xdr:graphicFrame macro="">
      <xdr:nvGraphicFramePr>
        <xdr:cNvPr id="1237374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15240</xdr:colOff>
      <xdr:row>693</xdr:row>
      <xdr:rowOff>137160</xdr:rowOff>
    </xdr:from>
    <xdr:to>
      <xdr:col>22</xdr:col>
      <xdr:colOff>441960</xdr:colOff>
      <xdr:row>721</xdr:row>
      <xdr:rowOff>7620</xdr:rowOff>
    </xdr:to>
    <xdr:graphicFrame macro="">
      <xdr:nvGraphicFramePr>
        <xdr:cNvPr id="1237374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487680</xdr:colOff>
      <xdr:row>739</xdr:row>
      <xdr:rowOff>99060</xdr:rowOff>
    </xdr:from>
    <xdr:to>
      <xdr:col>10</xdr:col>
      <xdr:colOff>114300</xdr:colOff>
      <xdr:row>765</xdr:row>
      <xdr:rowOff>137160</xdr:rowOff>
    </xdr:to>
    <xdr:graphicFrame macro="">
      <xdr:nvGraphicFramePr>
        <xdr:cNvPr id="1237374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701040</xdr:colOff>
      <xdr:row>176</xdr:row>
      <xdr:rowOff>53340</xdr:rowOff>
    </xdr:from>
    <xdr:to>
      <xdr:col>16</xdr:col>
      <xdr:colOff>685800</xdr:colOff>
      <xdr:row>207</xdr:row>
      <xdr:rowOff>137160</xdr:rowOff>
    </xdr:to>
    <xdr:graphicFrame macro="">
      <xdr:nvGraphicFramePr>
        <xdr:cNvPr id="1237374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245</xdr:row>
      <xdr:rowOff>38100</xdr:rowOff>
    </xdr:from>
    <xdr:to>
      <xdr:col>15</xdr:col>
      <xdr:colOff>487680</xdr:colOff>
      <xdr:row>277</xdr:row>
      <xdr:rowOff>0</xdr:rowOff>
    </xdr:to>
    <xdr:graphicFrame macro="">
      <xdr:nvGraphicFramePr>
        <xdr:cNvPr id="123737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739</xdr:row>
      <xdr:rowOff>0</xdr:rowOff>
    </xdr:from>
    <xdr:to>
      <xdr:col>18</xdr:col>
      <xdr:colOff>487680</xdr:colOff>
      <xdr:row>765</xdr:row>
      <xdr:rowOff>38100</xdr:rowOff>
    </xdr:to>
    <xdr:graphicFrame macro="">
      <xdr:nvGraphicFramePr>
        <xdr:cNvPr id="1237375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24</xdr:col>
      <xdr:colOff>160020</xdr:colOff>
      <xdr:row>34</xdr:row>
      <xdr:rowOff>137160</xdr:rowOff>
    </xdr:to>
    <xdr:graphicFrame macro="">
      <xdr:nvGraphicFramePr>
        <xdr:cNvPr id="123737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73</xdr:row>
      <xdr:rowOff>0</xdr:rowOff>
    </xdr:from>
    <xdr:to>
      <xdr:col>17</xdr:col>
      <xdr:colOff>342900</xdr:colOff>
      <xdr:row>103</xdr:row>
      <xdr:rowOff>76200</xdr:rowOff>
    </xdr:to>
    <xdr:graphicFrame macro="">
      <xdr:nvGraphicFramePr>
        <xdr:cNvPr id="1237375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283</xdr:row>
      <xdr:rowOff>0</xdr:rowOff>
    </xdr:from>
    <xdr:to>
      <xdr:col>16</xdr:col>
      <xdr:colOff>38100</xdr:colOff>
      <xdr:row>306</xdr:row>
      <xdr:rowOff>83820</xdr:rowOff>
    </xdr:to>
    <xdr:graphicFrame macro="">
      <xdr:nvGraphicFramePr>
        <xdr:cNvPr id="1237375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487680</xdr:colOff>
      <xdr:row>309</xdr:row>
      <xdr:rowOff>76200</xdr:rowOff>
    </xdr:from>
    <xdr:to>
      <xdr:col>16</xdr:col>
      <xdr:colOff>22860</xdr:colOff>
      <xdr:row>344</xdr:row>
      <xdr:rowOff>114300</xdr:rowOff>
    </xdr:to>
    <xdr:graphicFrame macro="">
      <xdr:nvGraphicFramePr>
        <xdr:cNvPr id="1237375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0</xdr:colOff>
      <xdr:row>379</xdr:row>
      <xdr:rowOff>0</xdr:rowOff>
    </xdr:from>
    <xdr:to>
      <xdr:col>16</xdr:col>
      <xdr:colOff>7620</xdr:colOff>
      <xdr:row>414</xdr:row>
      <xdr:rowOff>38100</xdr:rowOff>
    </xdr:to>
    <xdr:graphicFrame macro="">
      <xdr:nvGraphicFramePr>
        <xdr:cNvPr id="1237375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520</xdr:row>
      <xdr:rowOff>21771</xdr:rowOff>
    </xdr:from>
    <xdr:to>
      <xdr:col>16</xdr:col>
      <xdr:colOff>38100</xdr:colOff>
      <xdr:row>551</xdr:row>
      <xdr:rowOff>22859</xdr:rowOff>
    </xdr:to>
    <xdr:graphicFrame macro="">
      <xdr:nvGraphicFramePr>
        <xdr:cNvPr id="1237375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0</xdr:colOff>
      <xdr:row>447</xdr:row>
      <xdr:rowOff>0</xdr:rowOff>
    </xdr:from>
    <xdr:to>
      <xdr:col>16</xdr:col>
      <xdr:colOff>22860</xdr:colOff>
      <xdr:row>482</xdr:row>
      <xdr:rowOff>22860</xdr:rowOff>
    </xdr:to>
    <xdr:graphicFrame macro="">
      <xdr:nvGraphicFramePr>
        <xdr:cNvPr id="1237375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655</xdr:row>
      <xdr:rowOff>68580</xdr:rowOff>
    </xdr:from>
    <xdr:to>
      <xdr:col>10</xdr:col>
      <xdr:colOff>182880</xdr:colOff>
      <xdr:row>684</xdr:row>
      <xdr:rowOff>60960</xdr:rowOff>
    </xdr:to>
    <xdr:graphicFrame macro="">
      <xdr:nvGraphicFramePr>
        <xdr:cNvPr id="1237375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838200</xdr:colOff>
      <xdr:row>655</xdr:row>
      <xdr:rowOff>45720</xdr:rowOff>
    </xdr:from>
    <xdr:to>
      <xdr:col>21</xdr:col>
      <xdr:colOff>434340</xdr:colOff>
      <xdr:row>684</xdr:row>
      <xdr:rowOff>53340</xdr:rowOff>
    </xdr:to>
    <xdr:graphicFrame macro="">
      <xdr:nvGraphicFramePr>
        <xdr:cNvPr id="1237375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623</xdr:row>
      <xdr:rowOff>7620</xdr:rowOff>
    </xdr:from>
    <xdr:to>
      <xdr:col>21</xdr:col>
      <xdr:colOff>472440</xdr:colOff>
      <xdr:row>654</xdr:row>
      <xdr:rowOff>7620</xdr:rowOff>
    </xdr:to>
    <xdr:graphicFrame macro="">
      <xdr:nvGraphicFramePr>
        <xdr:cNvPr id="1237376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622</xdr:row>
      <xdr:rowOff>129540</xdr:rowOff>
    </xdr:from>
    <xdr:to>
      <xdr:col>10</xdr:col>
      <xdr:colOff>205740</xdr:colOff>
      <xdr:row>653</xdr:row>
      <xdr:rowOff>121920</xdr:rowOff>
    </xdr:to>
    <xdr:graphicFrame macro="">
      <xdr:nvGraphicFramePr>
        <xdr:cNvPr id="1237376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922020</xdr:colOff>
      <xdr:row>188</xdr:row>
      <xdr:rowOff>76200</xdr:rowOff>
    </xdr:from>
    <xdr:to>
      <xdr:col>17</xdr:col>
      <xdr:colOff>0</xdr:colOff>
      <xdr:row>213</xdr:row>
      <xdr:rowOff>0</xdr:rowOff>
    </xdr:to>
    <xdr:graphicFrame macro="">
      <xdr:nvGraphicFramePr>
        <xdr:cNvPr id="12398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257</xdr:row>
      <xdr:rowOff>0</xdr:rowOff>
    </xdr:from>
    <xdr:to>
      <xdr:col>17</xdr:col>
      <xdr:colOff>38100</xdr:colOff>
      <xdr:row>282</xdr:row>
      <xdr:rowOff>0</xdr:rowOff>
    </xdr:to>
    <xdr:graphicFrame macro="">
      <xdr:nvGraphicFramePr>
        <xdr:cNvPr id="123983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325</xdr:row>
      <xdr:rowOff>0</xdr:rowOff>
    </xdr:from>
    <xdr:to>
      <xdr:col>17</xdr:col>
      <xdr:colOff>45720</xdr:colOff>
      <xdr:row>350</xdr:row>
      <xdr:rowOff>0</xdr:rowOff>
    </xdr:to>
    <xdr:graphicFrame macro="">
      <xdr:nvGraphicFramePr>
        <xdr:cNvPr id="123983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393</xdr:row>
      <xdr:rowOff>0</xdr:rowOff>
    </xdr:from>
    <xdr:to>
      <xdr:col>17</xdr:col>
      <xdr:colOff>53340</xdr:colOff>
      <xdr:row>418</xdr:row>
      <xdr:rowOff>0</xdr:rowOff>
    </xdr:to>
    <xdr:graphicFrame macro="">
      <xdr:nvGraphicFramePr>
        <xdr:cNvPr id="123983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462</xdr:row>
      <xdr:rowOff>0</xdr:rowOff>
    </xdr:from>
    <xdr:to>
      <xdr:col>17</xdr:col>
      <xdr:colOff>60960</xdr:colOff>
      <xdr:row>487</xdr:row>
      <xdr:rowOff>0</xdr:rowOff>
    </xdr:to>
    <xdr:graphicFrame macro="">
      <xdr:nvGraphicFramePr>
        <xdr:cNvPr id="123983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533</xdr:row>
      <xdr:rowOff>0</xdr:rowOff>
    </xdr:from>
    <xdr:to>
      <xdr:col>17</xdr:col>
      <xdr:colOff>68580</xdr:colOff>
      <xdr:row>558</xdr:row>
      <xdr:rowOff>0</xdr:rowOff>
    </xdr:to>
    <xdr:graphicFrame macro="">
      <xdr:nvGraphicFramePr>
        <xdr:cNvPr id="1239832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601</xdr:row>
      <xdr:rowOff>0</xdr:rowOff>
    </xdr:from>
    <xdr:to>
      <xdr:col>17</xdr:col>
      <xdr:colOff>76200</xdr:colOff>
      <xdr:row>627</xdr:row>
      <xdr:rowOff>0</xdr:rowOff>
    </xdr:to>
    <xdr:graphicFrame macro="">
      <xdr:nvGraphicFramePr>
        <xdr:cNvPr id="1239832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638</xdr:row>
      <xdr:rowOff>0</xdr:rowOff>
    </xdr:from>
    <xdr:to>
      <xdr:col>20</xdr:col>
      <xdr:colOff>373380</xdr:colOff>
      <xdr:row>669</xdr:row>
      <xdr:rowOff>0</xdr:rowOff>
    </xdr:to>
    <xdr:graphicFrame macro="">
      <xdr:nvGraphicFramePr>
        <xdr:cNvPr id="1239832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205740</xdr:colOff>
      <xdr:row>672</xdr:row>
      <xdr:rowOff>152400</xdr:rowOff>
    </xdr:from>
    <xdr:to>
      <xdr:col>20</xdr:col>
      <xdr:colOff>83820</xdr:colOff>
      <xdr:row>704</xdr:row>
      <xdr:rowOff>152400</xdr:rowOff>
    </xdr:to>
    <xdr:graphicFrame macro="">
      <xdr:nvGraphicFramePr>
        <xdr:cNvPr id="1239832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236220</xdr:colOff>
      <xdr:row>710</xdr:row>
      <xdr:rowOff>76200</xdr:rowOff>
    </xdr:from>
    <xdr:to>
      <xdr:col>20</xdr:col>
      <xdr:colOff>129540</xdr:colOff>
      <xdr:row>741</xdr:row>
      <xdr:rowOff>0</xdr:rowOff>
    </xdr:to>
    <xdr:graphicFrame macro="">
      <xdr:nvGraphicFramePr>
        <xdr:cNvPr id="1239832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449580</xdr:colOff>
      <xdr:row>744</xdr:row>
      <xdr:rowOff>144780</xdr:rowOff>
    </xdr:from>
    <xdr:to>
      <xdr:col>20</xdr:col>
      <xdr:colOff>350520</xdr:colOff>
      <xdr:row>777</xdr:row>
      <xdr:rowOff>0</xdr:rowOff>
    </xdr:to>
    <xdr:graphicFrame macro="">
      <xdr:nvGraphicFramePr>
        <xdr:cNvPr id="1239832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449580</xdr:colOff>
      <xdr:row>781</xdr:row>
      <xdr:rowOff>7620</xdr:rowOff>
    </xdr:from>
    <xdr:to>
      <xdr:col>20</xdr:col>
      <xdr:colOff>365760</xdr:colOff>
      <xdr:row>813</xdr:row>
      <xdr:rowOff>0</xdr:rowOff>
    </xdr:to>
    <xdr:graphicFrame macro="">
      <xdr:nvGraphicFramePr>
        <xdr:cNvPr id="1239832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68580</xdr:colOff>
      <xdr:row>817</xdr:row>
      <xdr:rowOff>7620</xdr:rowOff>
    </xdr:from>
    <xdr:to>
      <xdr:col>20</xdr:col>
      <xdr:colOff>487680</xdr:colOff>
      <xdr:row>849</xdr:row>
      <xdr:rowOff>0</xdr:rowOff>
    </xdr:to>
    <xdr:graphicFrame macro="">
      <xdr:nvGraphicFramePr>
        <xdr:cNvPr id="1239832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855</xdr:row>
      <xdr:rowOff>0</xdr:rowOff>
    </xdr:from>
    <xdr:to>
      <xdr:col>20</xdr:col>
      <xdr:colOff>426720</xdr:colOff>
      <xdr:row>885</xdr:row>
      <xdr:rowOff>38100</xdr:rowOff>
    </xdr:to>
    <xdr:graphicFrame macro="">
      <xdr:nvGraphicFramePr>
        <xdr:cNvPr id="1239832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236220</xdr:colOff>
      <xdr:row>90</xdr:row>
      <xdr:rowOff>304800</xdr:rowOff>
    </xdr:from>
    <xdr:to>
      <xdr:col>22</xdr:col>
      <xdr:colOff>403860</xdr:colOff>
      <xdr:row>115</xdr:row>
      <xdr:rowOff>0</xdr:rowOff>
    </xdr:to>
    <xdr:graphicFrame macro="">
      <xdr:nvGraphicFramePr>
        <xdr:cNvPr id="1239832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289560</xdr:colOff>
      <xdr:row>150</xdr:row>
      <xdr:rowOff>76200</xdr:rowOff>
    </xdr:from>
    <xdr:to>
      <xdr:col>17</xdr:col>
      <xdr:colOff>320040</xdr:colOff>
      <xdr:row>182</xdr:row>
      <xdr:rowOff>0</xdr:rowOff>
    </xdr:to>
    <xdr:graphicFrame macro="">
      <xdr:nvGraphicFramePr>
        <xdr:cNvPr id="12398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289560</xdr:colOff>
      <xdr:row>219</xdr:row>
      <xdr:rowOff>76200</xdr:rowOff>
    </xdr:from>
    <xdr:to>
      <xdr:col>17</xdr:col>
      <xdr:colOff>320040</xdr:colOff>
      <xdr:row>251</xdr:row>
      <xdr:rowOff>0</xdr:rowOff>
    </xdr:to>
    <xdr:graphicFrame macro="">
      <xdr:nvGraphicFramePr>
        <xdr:cNvPr id="12398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289560</xdr:colOff>
      <xdr:row>288</xdr:row>
      <xdr:rowOff>76200</xdr:rowOff>
    </xdr:from>
    <xdr:to>
      <xdr:col>17</xdr:col>
      <xdr:colOff>320040</xdr:colOff>
      <xdr:row>320</xdr:row>
      <xdr:rowOff>0</xdr:rowOff>
    </xdr:to>
    <xdr:graphicFrame macro="">
      <xdr:nvGraphicFramePr>
        <xdr:cNvPr id="123983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289560</xdr:colOff>
      <xdr:row>356</xdr:row>
      <xdr:rowOff>76200</xdr:rowOff>
    </xdr:from>
    <xdr:to>
      <xdr:col>17</xdr:col>
      <xdr:colOff>320040</xdr:colOff>
      <xdr:row>388</xdr:row>
      <xdr:rowOff>0</xdr:rowOff>
    </xdr:to>
    <xdr:graphicFrame macro="">
      <xdr:nvGraphicFramePr>
        <xdr:cNvPr id="12398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289560</xdr:colOff>
      <xdr:row>425</xdr:row>
      <xdr:rowOff>76200</xdr:rowOff>
    </xdr:from>
    <xdr:to>
      <xdr:col>17</xdr:col>
      <xdr:colOff>320040</xdr:colOff>
      <xdr:row>457</xdr:row>
      <xdr:rowOff>0</xdr:rowOff>
    </xdr:to>
    <xdr:graphicFrame macro="">
      <xdr:nvGraphicFramePr>
        <xdr:cNvPr id="12398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289560</xdr:colOff>
      <xdr:row>496</xdr:row>
      <xdr:rowOff>76200</xdr:rowOff>
    </xdr:from>
    <xdr:to>
      <xdr:col>17</xdr:col>
      <xdr:colOff>320040</xdr:colOff>
      <xdr:row>528</xdr:row>
      <xdr:rowOff>0</xdr:rowOff>
    </xdr:to>
    <xdr:graphicFrame macro="">
      <xdr:nvGraphicFramePr>
        <xdr:cNvPr id="12398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289560</xdr:colOff>
      <xdr:row>565</xdr:row>
      <xdr:rowOff>76200</xdr:rowOff>
    </xdr:from>
    <xdr:to>
      <xdr:col>17</xdr:col>
      <xdr:colOff>320040</xdr:colOff>
      <xdr:row>597</xdr:row>
      <xdr:rowOff>0</xdr:rowOff>
    </xdr:to>
    <xdr:graphicFrame macro="">
      <xdr:nvGraphicFramePr>
        <xdr:cNvPr id="123983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23</xdr:col>
      <xdr:colOff>144780</xdr:colOff>
      <xdr:row>61</xdr:row>
      <xdr:rowOff>114300</xdr:rowOff>
    </xdr:to>
    <xdr:graphicFrame macro="">
      <xdr:nvGraphicFramePr>
        <xdr:cNvPr id="1239833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2</xdr:row>
      <xdr:rowOff>7620</xdr:rowOff>
    </xdr:from>
    <xdr:to>
      <xdr:col>25</xdr:col>
      <xdr:colOff>335280</xdr:colOff>
      <xdr:row>36</xdr:row>
      <xdr:rowOff>0</xdr:rowOff>
    </xdr:to>
    <xdr:graphicFrame macro="">
      <xdr:nvGraphicFramePr>
        <xdr:cNvPr id="1406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106680</xdr:colOff>
      <xdr:row>37</xdr:row>
      <xdr:rowOff>38100</xdr:rowOff>
    </xdr:from>
    <xdr:to>
      <xdr:col>25</xdr:col>
      <xdr:colOff>327660</xdr:colOff>
      <xdr:row>69</xdr:row>
      <xdr:rowOff>0</xdr:rowOff>
    </xdr:to>
    <xdr:graphicFrame macro="">
      <xdr:nvGraphicFramePr>
        <xdr:cNvPr id="1406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388620</xdr:colOff>
      <xdr:row>42</xdr:row>
      <xdr:rowOff>129540</xdr:rowOff>
    </xdr:from>
    <xdr:to>
      <xdr:col>25</xdr:col>
      <xdr:colOff>53340</xdr:colOff>
      <xdr:row>67</xdr:row>
      <xdr:rowOff>83820</xdr:rowOff>
    </xdr:to>
    <xdr:graphicFrame macro="">
      <xdr:nvGraphicFramePr>
        <xdr:cNvPr id="1438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106680</xdr:colOff>
      <xdr:row>76</xdr:row>
      <xdr:rowOff>83820</xdr:rowOff>
    </xdr:from>
    <xdr:to>
      <xdr:col>18</xdr:col>
      <xdr:colOff>510540</xdr:colOff>
      <xdr:row>107</xdr:row>
      <xdr:rowOff>0</xdr:rowOff>
    </xdr:to>
    <xdr:graphicFrame macro="">
      <xdr:nvGraphicFramePr>
        <xdr:cNvPr id="1438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281940</xdr:colOff>
      <xdr:row>4</xdr:row>
      <xdr:rowOff>45720</xdr:rowOff>
    </xdr:from>
    <xdr:to>
      <xdr:col>23</xdr:col>
      <xdr:colOff>441960</xdr:colOff>
      <xdr:row>36</xdr:row>
      <xdr:rowOff>0</xdr:rowOff>
    </xdr:to>
    <xdr:graphicFrame macro="">
      <xdr:nvGraphicFramePr>
        <xdr:cNvPr id="1438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</xdr:colOff>
      <xdr:row>73</xdr:row>
      <xdr:rowOff>83820</xdr:rowOff>
    </xdr:from>
    <xdr:to>
      <xdr:col>18</xdr:col>
      <xdr:colOff>495300</xdr:colOff>
      <xdr:row>104</xdr:row>
      <xdr:rowOff>0</xdr:rowOff>
    </xdr:to>
    <xdr:graphicFrame macro="">
      <xdr:nvGraphicFramePr>
        <xdr:cNvPr id="105742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236220</xdr:colOff>
      <xdr:row>146</xdr:row>
      <xdr:rowOff>114300</xdr:rowOff>
    </xdr:from>
    <xdr:to>
      <xdr:col>23</xdr:col>
      <xdr:colOff>403860</xdr:colOff>
      <xdr:row>171</xdr:row>
      <xdr:rowOff>0</xdr:rowOff>
    </xdr:to>
    <xdr:graphicFrame macro="">
      <xdr:nvGraphicFramePr>
        <xdr:cNvPr id="1057429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106680</xdr:colOff>
      <xdr:row>249</xdr:row>
      <xdr:rowOff>114300</xdr:rowOff>
    </xdr:from>
    <xdr:to>
      <xdr:col>23</xdr:col>
      <xdr:colOff>281940</xdr:colOff>
      <xdr:row>275</xdr:row>
      <xdr:rowOff>0</xdr:rowOff>
    </xdr:to>
    <xdr:graphicFrame macro="">
      <xdr:nvGraphicFramePr>
        <xdr:cNvPr id="10574297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177</xdr:row>
      <xdr:rowOff>0</xdr:rowOff>
    </xdr:from>
    <xdr:to>
      <xdr:col>18</xdr:col>
      <xdr:colOff>419100</xdr:colOff>
      <xdr:row>208</xdr:row>
      <xdr:rowOff>0</xdr:rowOff>
    </xdr:to>
    <xdr:graphicFrame macro="">
      <xdr:nvGraphicFramePr>
        <xdr:cNvPr id="1057429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282</xdr:row>
      <xdr:rowOff>0</xdr:rowOff>
    </xdr:from>
    <xdr:to>
      <xdr:col>18</xdr:col>
      <xdr:colOff>426720</xdr:colOff>
      <xdr:row>314</xdr:row>
      <xdr:rowOff>91440</xdr:rowOff>
    </xdr:to>
    <xdr:graphicFrame macro="">
      <xdr:nvGraphicFramePr>
        <xdr:cNvPr id="1057429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213</xdr:row>
      <xdr:rowOff>0</xdr:rowOff>
    </xdr:from>
    <xdr:to>
      <xdr:col>24</xdr:col>
      <xdr:colOff>213360</xdr:colOff>
      <xdr:row>234</xdr:row>
      <xdr:rowOff>83820</xdr:rowOff>
    </xdr:to>
    <xdr:graphicFrame macro="">
      <xdr:nvGraphicFramePr>
        <xdr:cNvPr id="1057430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24</xdr:col>
      <xdr:colOff>236220</xdr:colOff>
      <xdr:row>34</xdr:row>
      <xdr:rowOff>45720</xdr:rowOff>
    </xdr:to>
    <xdr:graphicFrame macro="">
      <xdr:nvGraphicFramePr>
        <xdr:cNvPr id="105743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41</xdr:row>
      <xdr:rowOff>0</xdr:rowOff>
    </xdr:from>
    <xdr:to>
      <xdr:col>24</xdr:col>
      <xdr:colOff>236220</xdr:colOff>
      <xdr:row>62</xdr:row>
      <xdr:rowOff>53340</xdr:rowOff>
    </xdr:to>
    <xdr:graphicFrame macro="">
      <xdr:nvGraphicFramePr>
        <xdr:cNvPr id="105743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108</xdr:row>
      <xdr:rowOff>0</xdr:rowOff>
    </xdr:from>
    <xdr:to>
      <xdr:col>24</xdr:col>
      <xdr:colOff>205740</xdr:colOff>
      <xdr:row>129</xdr:row>
      <xdr:rowOff>99060</xdr:rowOff>
    </xdr:to>
    <xdr:graphicFrame macro="">
      <xdr:nvGraphicFramePr>
        <xdr:cNvPr id="1057430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74"/>
  <sheetViews>
    <sheetView zoomScale="70" zoomScaleNormal="70" workbookViewId="0">
      <selection activeCell="D14" sqref="D14"/>
    </sheetView>
  </sheetViews>
  <sheetFormatPr defaultColWidth="9.33203125" defaultRowHeight="12" x14ac:dyDescent="0.2"/>
  <cols>
    <col min="1" max="1" width="9.33203125" style="2"/>
    <col min="2" max="2" width="18.33203125" style="2" customWidth="1"/>
    <col min="3" max="4" width="14.83203125" style="2" customWidth="1"/>
    <col min="5" max="5" width="9.33203125" style="2"/>
    <col min="6" max="6" width="11.33203125" style="2" customWidth="1"/>
    <col min="7" max="7" width="20.6640625" style="2" customWidth="1"/>
    <col min="8" max="9" width="10" style="2" bestFit="1" customWidth="1"/>
    <col min="10" max="24" width="9.33203125" style="2"/>
    <col min="25" max="25" width="18.5" style="2" customWidth="1"/>
    <col min="26" max="16384" width="9.33203125" style="2"/>
  </cols>
  <sheetData>
    <row r="1" spans="1:15" ht="15.75" x14ac:dyDescent="0.25">
      <c r="A1" s="1" t="s">
        <v>23</v>
      </c>
    </row>
    <row r="2" spans="1:15" ht="12.75" thickBot="1" x14ac:dyDescent="0.25">
      <c r="F2" s="2">
        <v>2005</v>
      </c>
      <c r="I2" s="2">
        <v>2000</v>
      </c>
    </row>
    <row r="3" spans="1:15" x14ac:dyDescent="0.2">
      <c r="A3" s="358" t="s">
        <v>0</v>
      </c>
      <c r="B3" s="358" t="s">
        <v>0</v>
      </c>
      <c r="C3" s="364"/>
      <c r="D3" s="365"/>
      <c r="E3" s="366" t="s">
        <v>24</v>
      </c>
      <c r="F3" s="367"/>
      <c r="G3" s="367"/>
      <c r="H3" s="367"/>
      <c r="I3" s="368"/>
    </row>
    <row r="4" spans="1:15" ht="22.5" x14ac:dyDescent="0.2">
      <c r="A4" s="360"/>
      <c r="B4" s="361"/>
      <c r="C4" s="369" t="s">
        <v>38</v>
      </c>
      <c r="D4" s="370" t="s">
        <v>39</v>
      </c>
      <c r="E4" s="371" t="s">
        <v>29</v>
      </c>
      <c r="F4" s="371" t="s">
        <v>30</v>
      </c>
      <c r="G4" s="372" t="s">
        <v>31</v>
      </c>
      <c r="H4" s="373" t="s">
        <v>27</v>
      </c>
      <c r="I4" s="374" t="s">
        <v>28</v>
      </c>
    </row>
    <row r="5" spans="1:15" ht="13.15" customHeight="1" x14ac:dyDescent="0.25">
      <c r="A5" s="362" t="s">
        <v>26</v>
      </c>
      <c r="B5" s="387" t="s">
        <v>1</v>
      </c>
      <c r="C5" s="390">
        <v>38</v>
      </c>
      <c r="D5" s="375">
        <v>1031.6578947368421</v>
      </c>
      <c r="E5" s="376">
        <v>30</v>
      </c>
      <c r="F5" s="376">
        <v>1084.3</v>
      </c>
      <c r="G5" s="376">
        <v>900.6</v>
      </c>
      <c r="H5" s="377">
        <v>18</v>
      </c>
      <c r="I5" s="378">
        <v>1020.7222222222222</v>
      </c>
    </row>
    <row r="6" spans="1:15" ht="13.15" customHeight="1" x14ac:dyDescent="0.25">
      <c r="A6" s="362"/>
      <c r="B6" s="388" t="s">
        <v>2</v>
      </c>
      <c r="C6" s="391">
        <v>52</v>
      </c>
      <c r="D6" s="379">
        <v>494.28846153846155</v>
      </c>
      <c r="E6" s="380">
        <v>14</v>
      </c>
      <c r="F6" s="380">
        <v>468.6</v>
      </c>
      <c r="G6" s="380">
        <v>268.8</v>
      </c>
      <c r="H6" s="381">
        <v>36</v>
      </c>
      <c r="I6" s="382">
        <v>418.83333333333331</v>
      </c>
    </row>
    <row r="7" spans="1:15" ht="13.15" customHeight="1" x14ac:dyDescent="0.25">
      <c r="A7" s="362"/>
      <c r="B7" s="388" t="s">
        <v>41</v>
      </c>
      <c r="C7" s="391">
        <v>5</v>
      </c>
      <c r="D7" s="379">
        <v>568.4</v>
      </c>
      <c r="E7" s="380"/>
      <c r="F7" s="380"/>
      <c r="G7" s="380"/>
      <c r="H7" s="381"/>
      <c r="I7" s="382"/>
      <c r="K7" s="3"/>
    </row>
    <row r="8" spans="1:15" ht="13.15" customHeight="1" x14ac:dyDescent="0.25">
      <c r="A8" s="362"/>
      <c r="B8" s="388" t="s">
        <v>34</v>
      </c>
      <c r="C8" s="391">
        <v>55</v>
      </c>
      <c r="D8" s="379">
        <v>232.21818181818182</v>
      </c>
      <c r="E8" s="380"/>
      <c r="F8" s="380"/>
      <c r="G8" s="380"/>
      <c r="H8" s="381"/>
      <c r="I8" s="382"/>
      <c r="K8" s="3"/>
    </row>
    <row r="9" spans="1:15" ht="13.15" customHeight="1" x14ac:dyDescent="0.25">
      <c r="A9" s="362"/>
      <c r="B9" s="388" t="s">
        <v>13</v>
      </c>
      <c r="C9" s="391">
        <v>41</v>
      </c>
      <c r="D9" s="379">
        <v>414.19512195121951</v>
      </c>
      <c r="E9" s="380">
        <v>14</v>
      </c>
      <c r="F9" s="380">
        <v>565.4</v>
      </c>
      <c r="G9" s="380">
        <v>440</v>
      </c>
      <c r="H9" s="381"/>
      <c r="I9" s="382"/>
      <c r="K9" s="3"/>
    </row>
    <row r="10" spans="1:15" ht="13.15" customHeight="1" x14ac:dyDescent="0.25">
      <c r="A10" s="362"/>
      <c r="B10" s="388" t="s">
        <v>4</v>
      </c>
      <c r="C10" s="391">
        <v>44</v>
      </c>
      <c r="D10" s="379">
        <v>871.7045454545455</v>
      </c>
      <c r="E10" s="380">
        <v>67</v>
      </c>
      <c r="F10" s="380">
        <v>815.3</v>
      </c>
      <c r="G10" s="380">
        <v>600.79999999999995</v>
      </c>
      <c r="H10" s="381"/>
      <c r="I10" s="382"/>
      <c r="K10" s="3"/>
    </row>
    <row r="11" spans="1:15" ht="13.15" customHeight="1" x14ac:dyDescent="0.25">
      <c r="A11" s="362"/>
      <c r="B11" s="388" t="s">
        <v>6</v>
      </c>
      <c r="C11" s="391">
        <v>6</v>
      </c>
      <c r="D11" s="379">
        <v>2038.8333333333333</v>
      </c>
      <c r="E11" s="380">
        <v>10</v>
      </c>
      <c r="F11" s="380">
        <v>1106.9000000000001</v>
      </c>
      <c r="G11" s="380">
        <v>1060.9000000000001</v>
      </c>
      <c r="H11" s="381">
        <v>10</v>
      </c>
      <c r="I11" s="382">
        <v>919</v>
      </c>
      <c r="K11" s="3"/>
    </row>
    <row r="12" spans="1:15" ht="13.15" customHeight="1" x14ac:dyDescent="0.25">
      <c r="A12" s="362"/>
      <c r="B12" s="388" t="s">
        <v>8</v>
      </c>
      <c r="C12" s="391">
        <v>17</v>
      </c>
      <c r="D12" s="379">
        <v>329.47058823529414</v>
      </c>
      <c r="E12" s="380">
        <v>15</v>
      </c>
      <c r="F12" s="380">
        <v>340.6</v>
      </c>
      <c r="G12" s="380">
        <v>375.8</v>
      </c>
      <c r="H12" s="381"/>
      <c r="I12" s="382"/>
      <c r="K12" s="3"/>
      <c r="N12" s="4"/>
      <c r="O12" s="4"/>
    </row>
    <row r="13" spans="1:15" ht="13.15" customHeight="1" x14ac:dyDescent="0.25">
      <c r="A13" s="362"/>
      <c r="B13" s="388" t="s">
        <v>9</v>
      </c>
      <c r="C13" s="391">
        <v>46</v>
      </c>
      <c r="D13" s="379">
        <v>284.58695652173913</v>
      </c>
      <c r="E13" s="380">
        <v>35</v>
      </c>
      <c r="F13" s="380">
        <v>600.9</v>
      </c>
      <c r="G13" s="380">
        <v>927.6</v>
      </c>
      <c r="H13" s="381">
        <v>62</v>
      </c>
      <c r="I13" s="382">
        <v>346.56451612903231</v>
      </c>
      <c r="K13" s="3"/>
      <c r="N13" s="3"/>
      <c r="O13" s="4"/>
    </row>
    <row r="14" spans="1:15" ht="13.15" customHeight="1" x14ac:dyDescent="0.25">
      <c r="A14" s="362"/>
      <c r="B14" s="388" t="s">
        <v>10</v>
      </c>
      <c r="C14" s="391">
        <v>64</v>
      </c>
      <c r="D14" s="379">
        <v>412.21875</v>
      </c>
      <c r="E14" s="380">
        <v>24</v>
      </c>
      <c r="F14" s="380">
        <v>569</v>
      </c>
      <c r="G14" s="380">
        <v>414.7</v>
      </c>
      <c r="H14" s="381">
        <v>75</v>
      </c>
      <c r="I14" s="382">
        <v>585.16</v>
      </c>
      <c r="K14" s="3"/>
      <c r="O14" s="4"/>
    </row>
    <row r="15" spans="1:15" ht="13.15" customHeight="1" x14ac:dyDescent="0.25">
      <c r="A15" s="362"/>
      <c r="B15" s="388" t="s">
        <v>42</v>
      </c>
      <c r="C15" s="391">
        <v>16</v>
      </c>
      <c r="D15" s="379">
        <v>353.375</v>
      </c>
      <c r="E15" s="380"/>
      <c r="F15" s="380"/>
      <c r="G15" s="380"/>
      <c r="H15" s="381"/>
      <c r="I15" s="382"/>
      <c r="K15" s="3"/>
      <c r="O15" s="4"/>
    </row>
    <row r="16" spans="1:15" ht="13.15" customHeight="1" x14ac:dyDescent="0.25">
      <c r="A16" s="362"/>
      <c r="B16" s="388" t="s">
        <v>5</v>
      </c>
      <c r="C16" s="391">
        <v>121</v>
      </c>
      <c r="D16" s="379">
        <v>1383.4214876033059</v>
      </c>
      <c r="E16" s="380">
        <v>137</v>
      </c>
      <c r="F16" s="380">
        <v>1114.5</v>
      </c>
      <c r="G16" s="380">
        <v>777.2</v>
      </c>
      <c r="H16" s="381">
        <v>94</v>
      </c>
      <c r="I16" s="382">
        <v>973.98936170212767</v>
      </c>
      <c r="K16" s="3"/>
      <c r="O16" s="4"/>
    </row>
    <row r="17" spans="1:15" ht="13.15" customHeight="1" x14ac:dyDescent="0.25">
      <c r="A17" s="362"/>
      <c r="B17" s="388" t="s">
        <v>12</v>
      </c>
      <c r="C17" s="391">
        <v>29</v>
      </c>
      <c r="D17" s="379">
        <v>297.10344827586209</v>
      </c>
      <c r="E17" s="380">
        <v>13</v>
      </c>
      <c r="F17" s="380">
        <v>321.89999999999998</v>
      </c>
      <c r="G17" s="380">
        <v>202.9</v>
      </c>
      <c r="H17" s="381">
        <v>10</v>
      </c>
      <c r="I17" s="382">
        <v>273.5</v>
      </c>
      <c r="K17" s="3"/>
      <c r="O17" s="4"/>
    </row>
    <row r="18" spans="1:15" ht="13.15" customHeight="1" x14ac:dyDescent="0.25">
      <c r="A18" s="362"/>
      <c r="B18" s="388" t="s">
        <v>14</v>
      </c>
      <c r="C18" s="391">
        <v>48</v>
      </c>
      <c r="D18" s="379">
        <v>802.77083333333337</v>
      </c>
      <c r="E18" s="380">
        <v>61</v>
      </c>
      <c r="F18" s="380">
        <v>638.79999999999995</v>
      </c>
      <c r="G18" s="380">
        <v>489.1</v>
      </c>
      <c r="H18" s="381">
        <v>68</v>
      </c>
      <c r="I18" s="382">
        <v>682.27941176470586</v>
      </c>
      <c r="K18" s="3"/>
      <c r="O18" s="4"/>
    </row>
    <row r="19" spans="1:15" ht="13.15" customHeight="1" x14ac:dyDescent="0.25">
      <c r="A19" s="362"/>
      <c r="B19" s="388" t="s">
        <v>15</v>
      </c>
      <c r="C19" s="391">
        <v>39</v>
      </c>
      <c r="D19" s="379">
        <v>339.69230769230768</v>
      </c>
      <c r="E19" s="380">
        <v>46</v>
      </c>
      <c r="F19" s="380">
        <v>345.9</v>
      </c>
      <c r="G19" s="380">
        <v>236.5</v>
      </c>
      <c r="H19" s="381"/>
      <c r="I19" s="382"/>
      <c r="K19" s="3"/>
      <c r="O19" s="4"/>
    </row>
    <row r="20" spans="1:15" ht="13.15" customHeight="1" x14ac:dyDescent="0.25">
      <c r="A20" s="362"/>
      <c r="B20" s="388" t="s">
        <v>16</v>
      </c>
      <c r="C20" s="391">
        <v>109</v>
      </c>
      <c r="D20" s="379">
        <v>430.83486238532112</v>
      </c>
      <c r="E20" s="380">
        <v>54</v>
      </c>
      <c r="F20" s="380">
        <v>449.1</v>
      </c>
      <c r="G20" s="380">
        <v>351.4</v>
      </c>
      <c r="H20" s="381"/>
      <c r="I20" s="382"/>
      <c r="K20" s="3"/>
      <c r="L20" s="3"/>
      <c r="M20" s="3"/>
      <c r="O20" s="4"/>
    </row>
    <row r="21" spans="1:15" ht="13.15" customHeight="1" x14ac:dyDescent="0.25">
      <c r="A21" s="362"/>
      <c r="B21" s="388" t="s">
        <v>35</v>
      </c>
      <c r="C21" s="391">
        <v>28</v>
      </c>
      <c r="D21" s="379">
        <v>318.89285714285717</v>
      </c>
      <c r="E21" s="380"/>
      <c r="F21" s="380"/>
      <c r="G21" s="380"/>
      <c r="H21" s="381"/>
      <c r="I21" s="382"/>
      <c r="K21" s="3"/>
      <c r="O21" s="4"/>
    </row>
    <row r="22" spans="1:15" ht="13.15" customHeight="1" x14ac:dyDescent="0.25">
      <c r="A22" s="362"/>
      <c r="B22" s="388" t="s">
        <v>17</v>
      </c>
      <c r="C22" s="391">
        <v>5</v>
      </c>
      <c r="D22" s="379">
        <v>1206.4000000000001</v>
      </c>
      <c r="E22" s="380">
        <v>19</v>
      </c>
      <c r="F22" s="380">
        <v>502.9</v>
      </c>
      <c r="G22" s="380">
        <v>478</v>
      </c>
      <c r="H22" s="381"/>
      <c r="I22" s="382"/>
      <c r="K22" s="4"/>
      <c r="O22" s="4"/>
    </row>
    <row r="23" spans="1:15" ht="13.15" customHeight="1" x14ac:dyDescent="0.25">
      <c r="A23" s="362"/>
      <c r="B23" s="388" t="s">
        <v>138</v>
      </c>
      <c r="C23" s="391">
        <v>5</v>
      </c>
      <c r="D23" s="379">
        <v>475</v>
      </c>
      <c r="E23" s="380">
        <v>4</v>
      </c>
      <c r="F23" s="380">
        <v>265.3</v>
      </c>
      <c r="G23" s="380">
        <v>160.19999999999999</v>
      </c>
      <c r="H23" s="381"/>
      <c r="I23" s="382"/>
      <c r="K23" s="4"/>
      <c r="O23" s="4"/>
    </row>
    <row r="24" spans="1:15" ht="13.15" customHeight="1" x14ac:dyDescent="0.25">
      <c r="A24" s="362"/>
      <c r="B24" s="388" t="s">
        <v>18</v>
      </c>
      <c r="C24" s="391">
        <v>15</v>
      </c>
      <c r="D24" s="379">
        <v>700.26666666666665</v>
      </c>
      <c r="E24" s="380">
        <v>27</v>
      </c>
      <c r="F24" s="380">
        <v>1142.3</v>
      </c>
      <c r="G24" s="380">
        <v>1805.6</v>
      </c>
      <c r="H24" s="381">
        <v>48</v>
      </c>
      <c r="I24" s="382">
        <v>823.77083333333337</v>
      </c>
      <c r="K24" s="4"/>
      <c r="O24" s="4"/>
    </row>
    <row r="25" spans="1:15" ht="13.15" customHeight="1" x14ac:dyDescent="0.25">
      <c r="A25" s="362"/>
      <c r="B25" s="388" t="s">
        <v>19</v>
      </c>
      <c r="C25" s="391">
        <v>14</v>
      </c>
      <c r="D25" s="379">
        <v>553.78571428571433</v>
      </c>
      <c r="E25" s="380">
        <v>7</v>
      </c>
      <c r="F25" s="380">
        <v>482.9</v>
      </c>
      <c r="G25" s="380">
        <v>288.60000000000002</v>
      </c>
      <c r="H25" s="381">
        <v>34</v>
      </c>
      <c r="I25" s="382">
        <v>312.44117647058829</v>
      </c>
      <c r="K25" s="4"/>
      <c r="O25" s="4"/>
    </row>
    <row r="26" spans="1:15" ht="13.15" customHeight="1" x14ac:dyDescent="0.25">
      <c r="A26" s="362"/>
      <c r="B26" s="388" t="s">
        <v>20</v>
      </c>
      <c r="C26" s="391">
        <v>44</v>
      </c>
      <c r="D26" s="379">
        <v>310.61363636363637</v>
      </c>
      <c r="E26" s="380">
        <v>38</v>
      </c>
      <c r="F26" s="380">
        <v>512.20000000000005</v>
      </c>
      <c r="G26" s="380">
        <v>287.39999999999998</v>
      </c>
      <c r="H26" s="381"/>
      <c r="I26" s="382"/>
      <c r="K26" s="4"/>
      <c r="O26" s="4"/>
    </row>
    <row r="27" spans="1:15" ht="13.15" customHeight="1" x14ac:dyDescent="0.25">
      <c r="A27" s="362"/>
      <c r="B27" s="388" t="s">
        <v>36</v>
      </c>
      <c r="C27" s="391">
        <v>28</v>
      </c>
      <c r="D27" s="379">
        <v>440.25</v>
      </c>
      <c r="E27" s="380"/>
      <c r="F27" s="380"/>
      <c r="G27" s="380"/>
      <c r="H27" s="381"/>
      <c r="I27" s="382"/>
      <c r="K27" s="4"/>
      <c r="O27" s="4"/>
    </row>
    <row r="28" spans="1:15" ht="13.15" customHeight="1" x14ac:dyDescent="0.25">
      <c r="A28" s="362"/>
      <c r="B28" s="388" t="s">
        <v>37</v>
      </c>
      <c r="C28" s="391">
        <v>30</v>
      </c>
      <c r="D28" s="379">
        <v>560.16666666666663</v>
      </c>
      <c r="E28" s="380"/>
      <c r="F28" s="380"/>
      <c r="G28" s="380"/>
      <c r="H28" s="381"/>
      <c r="I28" s="382"/>
      <c r="K28" s="4"/>
      <c r="O28" s="4"/>
    </row>
    <row r="29" spans="1:15" ht="13.15" customHeight="1" x14ac:dyDescent="0.25">
      <c r="A29" s="362"/>
      <c r="B29" s="388" t="s">
        <v>40</v>
      </c>
      <c r="C29" s="391">
        <v>57</v>
      </c>
      <c r="D29" s="379">
        <v>448.38596491228071</v>
      </c>
      <c r="E29" s="380">
        <v>61</v>
      </c>
      <c r="F29" s="380">
        <v>449.2</v>
      </c>
      <c r="G29" s="380">
        <v>307.39999999999998</v>
      </c>
      <c r="H29" s="381">
        <v>63</v>
      </c>
      <c r="I29" s="382">
        <v>525</v>
      </c>
      <c r="K29" s="4"/>
      <c r="O29" s="4"/>
    </row>
    <row r="30" spans="1:15" ht="13.15" customHeight="1" x14ac:dyDescent="0.25">
      <c r="A30" s="362"/>
      <c r="B30" s="388" t="s">
        <v>21</v>
      </c>
      <c r="C30" s="391">
        <v>23</v>
      </c>
      <c r="D30" s="379">
        <v>367.13043478260869</v>
      </c>
      <c r="E30" s="380">
        <v>25</v>
      </c>
      <c r="F30" s="380">
        <v>346.4</v>
      </c>
      <c r="G30" s="380">
        <v>409.6</v>
      </c>
      <c r="H30" s="381">
        <v>25</v>
      </c>
      <c r="I30" s="382">
        <v>388.04</v>
      </c>
      <c r="K30" s="4"/>
      <c r="O30" s="4"/>
    </row>
    <row r="31" spans="1:15" ht="13.15" customHeight="1" x14ac:dyDescent="0.25">
      <c r="A31" s="362"/>
      <c r="B31" s="388" t="s">
        <v>7</v>
      </c>
      <c r="C31" s="391">
        <v>78</v>
      </c>
      <c r="D31" s="379">
        <v>507.39743589743591</v>
      </c>
      <c r="E31" s="380">
        <v>71</v>
      </c>
      <c r="F31" s="380">
        <v>445.6</v>
      </c>
      <c r="G31" s="380">
        <v>353.8</v>
      </c>
      <c r="H31" s="381">
        <v>64</v>
      </c>
      <c r="I31" s="382">
        <v>427.78125</v>
      </c>
      <c r="K31" s="4"/>
      <c r="O31" s="4"/>
    </row>
    <row r="32" spans="1:15" ht="13.15" customHeight="1" x14ac:dyDescent="0.25">
      <c r="A32" s="362"/>
      <c r="B32" s="388" t="s">
        <v>32</v>
      </c>
      <c r="C32" s="391">
        <v>16</v>
      </c>
      <c r="D32" s="379">
        <v>648.3125</v>
      </c>
      <c r="E32" s="380"/>
      <c r="F32" s="380"/>
      <c r="G32" s="380"/>
      <c r="H32" s="381">
        <v>26</v>
      </c>
      <c r="I32" s="382">
        <v>365.19230769230762</v>
      </c>
      <c r="K32" s="4"/>
      <c r="O32" s="4"/>
    </row>
    <row r="33" spans="1:15" ht="13.15" customHeight="1" x14ac:dyDescent="0.25">
      <c r="A33" s="362"/>
      <c r="B33" s="388" t="s">
        <v>3</v>
      </c>
      <c r="C33" s="391">
        <v>22</v>
      </c>
      <c r="D33" s="379">
        <v>645.5454545454545</v>
      </c>
      <c r="E33" s="380">
        <v>28</v>
      </c>
      <c r="F33" s="380">
        <v>730.6</v>
      </c>
      <c r="G33" s="380">
        <v>591.70000000000005</v>
      </c>
      <c r="H33" s="381">
        <v>35</v>
      </c>
      <c r="I33" s="382">
        <v>529.57142857142856</v>
      </c>
      <c r="K33" s="4"/>
      <c r="O33" s="4"/>
    </row>
    <row r="34" spans="1:15" ht="13.15" customHeight="1" x14ac:dyDescent="0.25">
      <c r="A34" s="362"/>
      <c r="B34" s="388" t="s">
        <v>139</v>
      </c>
      <c r="C34" s="391">
        <v>46</v>
      </c>
      <c r="D34" s="379">
        <v>883.97826086956525</v>
      </c>
      <c r="E34" s="380">
        <v>8</v>
      </c>
      <c r="F34" s="380">
        <v>1047.5999999999999</v>
      </c>
      <c r="G34" s="380">
        <v>600</v>
      </c>
      <c r="H34" s="381">
        <v>80</v>
      </c>
      <c r="I34" s="382">
        <v>654.1875</v>
      </c>
      <c r="K34" s="3"/>
      <c r="O34" s="4"/>
    </row>
    <row r="35" spans="1:15" ht="13.15" customHeight="1" x14ac:dyDescent="0.25">
      <c r="A35" s="362"/>
      <c r="B35" s="388"/>
      <c r="C35" s="391"/>
      <c r="D35" s="379"/>
      <c r="E35" s="380"/>
      <c r="F35" s="380"/>
      <c r="G35" s="380"/>
      <c r="H35" s="381"/>
      <c r="I35" s="382"/>
      <c r="K35" s="3"/>
      <c r="O35" s="4"/>
    </row>
    <row r="36" spans="1:15" ht="13.15" customHeight="1" x14ac:dyDescent="0.25">
      <c r="A36" s="363"/>
      <c r="B36" s="389" t="s">
        <v>22</v>
      </c>
      <c r="C36" s="392">
        <f>SUM(C5:C34)</f>
        <v>1141</v>
      </c>
      <c r="D36" s="383">
        <f>AVERAGE(D5:D33)</f>
        <v>602.30755531527825</v>
      </c>
      <c r="E36" s="384">
        <v>808</v>
      </c>
      <c r="F36" s="384">
        <v>679.9</v>
      </c>
      <c r="G36" s="384">
        <v>696.3</v>
      </c>
      <c r="H36" s="385">
        <v>748</v>
      </c>
      <c r="I36" s="386">
        <v>600.77941176470586</v>
      </c>
      <c r="K36" s="4"/>
      <c r="O36" s="4"/>
    </row>
    <row r="37" spans="1:15" s="266" customFormat="1" ht="13.5" x14ac:dyDescent="0.25">
      <c r="A37" s="261"/>
      <c r="B37" s="262"/>
      <c r="C37" s="262"/>
      <c r="D37" s="263"/>
      <c r="E37" s="264"/>
      <c r="F37" s="264"/>
      <c r="G37" s="264"/>
      <c r="H37" s="264"/>
      <c r="I37" s="265"/>
      <c r="K37" s="267"/>
      <c r="O37" s="267"/>
    </row>
    <row r="38" spans="1:15" ht="12.75" thickBot="1" x14ac:dyDescent="0.25">
      <c r="D38" s="2">
        <v>2010</v>
      </c>
      <c r="F38" s="2">
        <v>2005</v>
      </c>
      <c r="I38" s="2">
        <v>2000</v>
      </c>
      <c r="K38" s="4"/>
      <c r="O38" s="4"/>
    </row>
    <row r="39" spans="1:15" x14ac:dyDescent="0.2">
      <c r="A39" s="358"/>
      <c r="B39" s="358"/>
      <c r="C39" s="364"/>
      <c r="D39" s="365"/>
      <c r="E39" s="366" t="s">
        <v>25</v>
      </c>
      <c r="F39" s="367"/>
      <c r="G39" s="367"/>
      <c r="H39" s="367"/>
      <c r="I39" s="368"/>
      <c r="K39" s="4"/>
      <c r="O39" s="4"/>
    </row>
    <row r="40" spans="1:15" ht="22.5" x14ac:dyDescent="0.2">
      <c r="A40" s="360"/>
      <c r="B40" s="361"/>
      <c r="C40" s="369"/>
      <c r="D40" s="370"/>
      <c r="E40" s="371" t="s">
        <v>29</v>
      </c>
      <c r="F40" s="371" t="s">
        <v>30</v>
      </c>
      <c r="G40" s="372" t="s">
        <v>31</v>
      </c>
      <c r="H40" s="373" t="s">
        <v>27</v>
      </c>
      <c r="I40" s="374" t="s">
        <v>28</v>
      </c>
      <c r="K40" s="4"/>
      <c r="L40" s="4"/>
      <c r="M40" s="4"/>
      <c r="N40" s="4"/>
      <c r="O40" s="4"/>
    </row>
    <row r="41" spans="1:15" ht="13.15" customHeight="1" x14ac:dyDescent="0.25">
      <c r="A41" s="362" t="s">
        <v>26</v>
      </c>
      <c r="B41" s="387" t="s">
        <v>1</v>
      </c>
      <c r="C41" s="390">
        <v>24</v>
      </c>
      <c r="D41" s="375">
        <v>193.08333333333334</v>
      </c>
      <c r="E41" s="376">
        <v>14</v>
      </c>
      <c r="F41" s="376">
        <v>74.400000000000006</v>
      </c>
      <c r="G41" s="376">
        <v>115.2</v>
      </c>
      <c r="H41" s="377">
        <v>18</v>
      </c>
      <c r="I41" s="378">
        <v>10.777777777777779</v>
      </c>
    </row>
    <row r="42" spans="1:15" ht="13.15" customHeight="1" x14ac:dyDescent="0.25">
      <c r="A42" s="362"/>
      <c r="B42" s="388" t="s">
        <v>2</v>
      </c>
      <c r="C42" s="391">
        <v>36</v>
      </c>
      <c r="D42" s="379">
        <v>116.47222222222223</v>
      </c>
      <c r="E42" s="380">
        <v>11</v>
      </c>
      <c r="F42" s="380">
        <v>40.299999999999997</v>
      </c>
      <c r="G42" s="380">
        <v>31.1</v>
      </c>
      <c r="H42" s="381">
        <v>36</v>
      </c>
      <c r="I42" s="382">
        <v>16.972222222222221</v>
      </c>
    </row>
    <row r="43" spans="1:15" ht="13.15" customHeight="1" x14ac:dyDescent="0.25">
      <c r="A43" s="362"/>
      <c r="B43" s="388" t="s">
        <v>41</v>
      </c>
      <c r="C43" s="391">
        <v>5</v>
      </c>
      <c r="D43" s="379">
        <v>103.2</v>
      </c>
      <c r="E43" s="380"/>
      <c r="F43" s="380"/>
      <c r="G43" s="380"/>
      <c r="H43" s="381"/>
      <c r="I43" s="382"/>
    </row>
    <row r="44" spans="1:15" ht="13.15" customHeight="1" x14ac:dyDescent="0.25">
      <c r="A44" s="362"/>
      <c r="B44" s="388" t="s">
        <v>34</v>
      </c>
      <c r="C44" s="391">
        <v>14</v>
      </c>
      <c r="D44" s="379">
        <v>119.78571428571429</v>
      </c>
      <c r="E44" s="380"/>
      <c r="F44" s="380"/>
      <c r="G44" s="380"/>
      <c r="H44" s="381"/>
      <c r="I44" s="382"/>
      <c r="K44" s="4"/>
      <c r="L44" s="4"/>
      <c r="M44" s="4"/>
      <c r="N44" s="4"/>
      <c r="O44" s="4"/>
    </row>
    <row r="45" spans="1:15" ht="13.15" customHeight="1" x14ac:dyDescent="0.25">
      <c r="A45" s="362"/>
      <c r="B45" s="388" t="s">
        <v>13</v>
      </c>
      <c r="C45" s="391">
        <v>32</v>
      </c>
      <c r="D45" s="379">
        <v>60.9375</v>
      </c>
      <c r="E45" s="380">
        <v>14</v>
      </c>
      <c r="F45" s="380">
        <v>33.4</v>
      </c>
      <c r="G45" s="380">
        <v>31.7</v>
      </c>
      <c r="H45" s="381"/>
      <c r="I45" s="382"/>
      <c r="K45" s="4"/>
      <c r="O45" s="4"/>
    </row>
    <row r="46" spans="1:15" ht="13.15" customHeight="1" x14ac:dyDescent="0.25">
      <c r="A46" s="362"/>
      <c r="B46" s="388" t="s">
        <v>4</v>
      </c>
      <c r="C46" s="391">
        <v>21</v>
      </c>
      <c r="D46" s="379">
        <v>382.61904761904759</v>
      </c>
      <c r="E46" s="380">
        <v>30</v>
      </c>
      <c r="F46" s="380">
        <v>22</v>
      </c>
      <c r="G46" s="380">
        <v>35.299999999999997</v>
      </c>
      <c r="H46" s="381"/>
      <c r="I46" s="382"/>
      <c r="O46" s="4"/>
    </row>
    <row r="47" spans="1:15" ht="13.15" customHeight="1" x14ac:dyDescent="0.25">
      <c r="A47" s="362"/>
      <c r="B47" s="388" t="s">
        <v>6</v>
      </c>
      <c r="C47" s="391">
        <v>4</v>
      </c>
      <c r="D47" s="379">
        <v>1402</v>
      </c>
      <c r="E47" s="380">
        <v>3</v>
      </c>
      <c r="F47" s="380">
        <v>36.299999999999997</v>
      </c>
      <c r="G47" s="380">
        <v>38</v>
      </c>
      <c r="H47" s="381">
        <v>10</v>
      </c>
      <c r="I47" s="382">
        <v>537.29999999999995</v>
      </c>
      <c r="O47" s="4"/>
    </row>
    <row r="48" spans="1:15" ht="13.15" customHeight="1" x14ac:dyDescent="0.25">
      <c r="A48" s="362"/>
      <c r="B48" s="388" t="s">
        <v>8</v>
      </c>
      <c r="C48" s="391">
        <v>9</v>
      </c>
      <c r="D48" s="379">
        <v>19.222222222222221</v>
      </c>
      <c r="E48" s="380">
        <v>9</v>
      </c>
      <c r="F48" s="380">
        <v>11.7</v>
      </c>
      <c r="G48" s="380">
        <v>11.5</v>
      </c>
      <c r="H48" s="381"/>
      <c r="I48" s="382"/>
      <c r="O48" s="4"/>
    </row>
    <row r="49" spans="1:15" ht="13.15" customHeight="1" x14ac:dyDescent="0.25">
      <c r="A49" s="362"/>
      <c r="B49" s="388" t="s">
        <v>9</v>
      </c>
      <c r="C49" s="391">
        <v>19</v>
      </c>
      <c r="D49" s="379">
        <v>127.42105263157895</v>
      </c>
      <c r="E49" s="380">
        <v>16</v>
      </c>
      <c r="F49" s="380">
        <v>128.6</v>
      </c>
      <c r="G49" s="380">
        <v>214.2</v>
      </c>
      <c r="H49" s="381">
        <v>62</v>
      </c>
      <c r="I49" s="382">
        <v>3.0806451612903221</v>
      </c>
      <c r="O49" s="4"/>
    </row>
    <row r="50" spans="1:15" ht="13.15" customHeight="1" x14ac:dyDescent="0.25">
      <c r="A50" s="362"/>
      <c r="B50" s="388" t="s">
        <v>10</v>
      </c>
      <c r="C50" s="391">
        <v>38</v>
      </c>
      <c r="D50" s="379">
        <v>162.57894736842104</v>
      </c>
      <c r="E50" s="380">
        <v>21</v>
      </c>
      <c r="F50" s="380">
        <v>63.2</v>
      </c>
      <c r="G50" s="380">
        <v>74.599999999999994</v>
      </c>
      <c r="H50" s="381">
        <v>75</v>
      </c>
      <c r="I50" s="382">
        <v>79.653333333333293</v>
      </c>
      <c r="O50" s="4"/>
    </row>
    <row r="51" spans="1:15" ht="13.15" customHeight="1" x14ac:dyDescent="0.25">
      <c r="A51" s="362"/>
      <c r="B51" s="388" t="s">
        <v>42</v>
      </c>
      <c r="C51" s="391">
        <v>11</v>
      </c>
      <c r="D51" s="379">
        <v>84.545454545454547</v>
      </c>
      <c r="E51" s="380"/>
      <c r="F51" s="380"/>
      <c r="G51" s="380"/>
      <c r="H51" s="381"/>
      <c r="I51" s="382"/>
      <c r="O51" s="4"/>
    </row>
    <row r="52" spans="1:15" ht="13.15" customHeight="1" x14ac:dyDescent="0.25">
      <c r="A52" s="362"/>
      <c r="B52" s="388" t="s">
        <v>5</v>
      </c>
      <c r="C52" s="391">
        <v>77</v>
      </c>
      <c r="D52" s="379">
        <v>228.06493506493507</v>
      </c>
      <c r="E52" s="380">
        <v>84</v>
      </c>
      <c r="F52" s="380">
        <v>109.9</v>
      </c>
      <c r="G52" s="380">
        <v>277.89999999999998</v>
      </c>
      <c r="H52" s="381">
        <v>94</v>
      </c>
      <c r="I52" s="382">
        <v>52.521276595744688</v>
      </c>
      <c r="O52" s="4"/>
    </row>
    <row r="53" spans="1:15" ht="13.15" customHeight="1" x14ac:dyDescent="0.25">
      <c r="A53" s="362"/>
      <c r="B53" s="388" t="s">
        <v>12</v>
      </c>
      <c r="C53" s="391">
        <v>26</v>
      </c>
      <c r="D53" s="379">
        <v>18.076923076923077</v>
      </c>
      <c r="E53" s="380">
        <v>12</v>
      </c>
      <c r="F53" s="380">
        <v>35.5</v>
      </c>
      <c r="G53" s="380">
        <v>37.200000000000003</v>
      </c>
      <c r="H53" s="381">
        <v>10</v>
      </c>
      <c r="I53" s="382">
        <v>43.4</v>
      </c>
      <c r="O53" s="4"/>
    </row>
    <row r="54" spans="1:15" ht="13.15" customHeight="1" x14ac:dyDescent="0.25">
      <c r="A54" s="362"/>
      <c r="B54" s="388" t="s">
        <v>14</v>
      </c>
      <c r="C54" s="391">
        <v>16</v>
      </c>
      <c r="D54" s="379">
        <v>65.6875</v>
      </c>
      <c r="E54" s="380">
        <v>7</v>
      </c>
      <c r="F54" s="380">
        <v>194</v>
      </c>
      <c r="G54" s="380">
        <v>220</v>
      </c>
      <c r="H54" s="381">
        <v>68</v>
      </c>
      <c r="I54" s="382">
        <v>9.4558823529411811</v>
      </c>
      <c r="O54" s="4"/>
    </row>
    <row r="55" spans="1:15" ht="13.15" customHeight="1" x14ac:dyDescent="0.25">
      <c r="A55" s="362"/>
      <c r="B55" s="388" t="s">
        <v>15</v>
      </c>
      <c r="C55" s="391">
        <v>29</v>
      </c>
      <c r="D55" s="379">
        <v>122.27586206896552</v>
      </c>
      <c r="E55" s="380">
        <v>37</v>
      </c>
      <c r="F55" s="380">
        <v>37.5</v>
      </c>
      <c r="G55" s="380">
        <v>43</v>
      </c>
      <c r="H55" s="381"/>
      <c r="I55" s="382"/>
      <c r="O55" s="4"/>
    </row>
    <row r="56" spans="1:15" ht="13.15" customHeight="1" x14ac:dyDescent="0.25">
      <c r="A56" s="362"/>
      <c r="B56" s="388" t="s">
        <v>16</v>
      </c>
      <c r="C56" s="391">
        <v>96</v>
      </c>
      <c r="D56" s="379">
        <v>82.364583333333329</v>
      </c>
      <c r="E56" s="380">
        <v>43</v>
      </c>
      <c r="F56" s="380">
        <v>66.3</v>
      </c>
      <c r="G56" s="380">
        <v>78.099999999999994</v>
      </c>
      <c r="H56" s="381"/>
      <c r="I56" s="382"/>
      <c r="O56" s="4"/>
    </row>
    <row r="57" spans="1:15" ht="13.15" customHeight="1" x14ac:dyDescent="0.25">
      <c r="A57" s="362"/>
      <c r="B57" s="388" t="s">
        <v>35</v>
      </c>
      <c r="C57" s="391">
        <v>16</v>
      </c>
      <c r="D57" s="379">
        <v>48.0625</v>
      </c>
      <c r="E57" s="380"/>
      <c r="F57" s="380"/>
      <c r="G57" s="380"/>
      <c r="H57" s="381"/>
      <c r="I57" s="382"/>
      <c r="O57" s="4"/>
    </row>
    <row r="58" spans="1:15" ht="13.15" customHeight="1" x14ac:dyDescent="0.25">
      <c r="A58" s="362"/>
      <c r="B58" s="388" t="s">
        <v>17</v>
      </c>
      <c r="C58" s="391">
        <v>3</v>
      </c>
      <c r="D58" s="379">
        <v>42.333333333333336</v>
      </c>
      <c r="E58" s="380">
        <v>10</v>
      </c>
      <c r="F58" s="380">
        <v>19.3</v>
      </c>
      <c r="G58" s="380">
        <v>19.600000000000001</v>
      </c>
      <c r="H58" s="381"/>
      <c r="I58" s="382"/>
      <c r="O58" s="4"/>
    </row>
    <row r="59" spans="1:15" ht="13.15" customHeight="1" x14ac:dyDescent="0.25">
      <c r="A59" s="362"/>
      <c r="B59" s="388" t="s">
        <v>138</v>
      </c>
      <c r="C59" s="391">
        <v>4</v>
      </c>
      <c r="D59" s="379">
        <v>27.25</v>
      </c>
      <c r="E59" s="380">
        <v>0</v>
      </c>
      <c r="F59" s="380" t="s">
        <v>33</v>
      </c>
      <c r="G59" s="380" t="s">
        <v>33</v>
      </c>
      <c r="H59" s="381"/>
      <c r="I59" s="382"/>
      <c r="K59" s="3"/>
      <c r="L59" s="3"/>
      <c r="O59" s="4"/>
    </row>
    <row r="60" spans="1:15" ht="13.15" customHeight="1" x14ac:dyDescent="0.25">
      <c r="A60" s="362"/>
      <c r="B60" s="388" t="s">
        <v>18</v>
      </c>
      <c r="C60" s="391">
        <v>12</v>
      </c>
      <c r="D60" s="379">
        <v>278.08333333333331</v>
      </c>
      <c r="E60" s="380">
        <v>18</v>
      </c>
      <c r="F60" s="380">
        <v>251.8</v>
      </c>
      <c r="G60" s="380">
        <v>813.6</v>
      </c>
      <c r="H60" s="381">
        <v>48</v>
      </c>
      <c r="I60" s="382">
        <v>29.8125</v>
      </c>
      <c r="M60" s="4"/>
      <c r="N60" s="4"/>
      <c r="O60" s="4"/>
    </row>
    <row r="61" spans="1:15" ht="13.15" customHeight="1" x14ac:dyDescent="0.25">
      <c r="A61" s="362"/>
      <c r="B61" s="388" t="s">
        <v>19</v>
      </c>
      <c r="C61" s="391">
        <v>10</v>
      </c>
      <c r="D61" s="379">
        <v>260.5</v>
      </c>
      <c r="E61" s="380">
        <v>3</v>
      </c>
      <c r="F61" s="380">
        <v>92.3</v>
      </c>
      <c r="G61" s="380">
        <v>119.2</v>
      </c>
      <c r="H61" s="381">
        <v>34</v>
      </c>
      <c r="I61" s="382">
        <v>23.911764705882355</v>
      </c>
    </row>
    <row r="62" spans="1:15" ht="13.15" customHeight="1" x14ac:dyDescent="0.25">
      <c r="A62" s="362"/>
      <c r="B62" s="388" t="s">
        <v>20</v>
      </c>
      <c r="C62" s="391">
        <v>13</v>
      </c>
      <c r="D62" s="379">
        <v>118.38461538461539</v>
      </c>
      <c r="E62" s="380">
        <v>18</v>
      </c>
      <c r="F62" s="380">
        <v>242.9</v>
      </c>
      <c r="G62" s="380">
        <v>818.4</v>
      </c>
      <c r="H62" s="381"/>
      <c r="I62" s="382"/>
    </row>
    <row r="63" spans="1:15" ht="13.15" customHeight="1" x14ac:dyDescent="0.25">
      <c r="A63" s="362"/>
      <c r="B63" s="388" t="s">
        <v>36</v>
      </c>
      <c r="C63" s="391">
        <v>20</v>
      </c>
      <c r="D63" s="379">
        <v>54.55</v>
      </c>
      <c r="E63" s="380"/>
      <c r="F63" s="380"/>
      <c r="G63" s="380"/>
      <c r="H63" s="381"/>
      <c r="I63" s="382"/>
    </row>
    <row r="64" spans="1:15" ht="13.15" customHeight="1" x14ac:dyDescent="0.25">
      <c r="A64" s="362"/>
      <c r="B64" s="388" t="s">
        <v>37</v>
      </c>
      <c r="C64" s="391">
        <v>22</v>
      </c>
      <c r="D64" s="379">
        <v>145</v>
      </c>
      <c r="E64" s="380"/>
      <c r="F64" s="380"/>
      <c r="G64" s="380"/>
      <c r="H64" s="381"/>
      <c r="I64" s="382"/>
    </row>
    <row r="65" spans="1:15" ht="13.15" customHeight="1" x14ac:dyDescent="0.25">
      <c r="A65" s="362"/>
      <c r="B65" s="388" t="s">
        <v>40</v>
      </c>
      <c r="C65" s="391">
        <v>17</v>
      </c>
      <c r="D65" s="379">
        <v>22.588235294117649</v>
      </c>
      <c r="E65" s="380">
        <v>11</v>
      </c>
      <c r="F65" s="380">
        <v>16.8</v>
      </c>
      <c r="G65" s="380">
        <v>18.2</v>
      </c>
      <c r="H65" s="381">
        <v>63</v>
      </c>
      <c r="I65" s="382">
        <v>32.809523809523817</v>
      </c>
    </row>
    <row r="66" spans="1:15" ht="13.15" customHeight="1" x14ac:dyDescent="0.25">
      <c r="A66" s="362"/>
      <c r="B66" s="388" t="s">
        <v>21</v>
      </c>
      <c r="C66" s="391">
        <v>11</v>
      </c>
      <c r="D66" s="379">
        <v>100.45454545454545</v>
      </c>
      <c r="E66" s="380">
        <v>15</v>
      </c>
      <c r="F66" s="380">
        <v>34.700000000000003</v>
      </c>
      <c r="G66" s="380">
        <v>27.8</v>
      </c>
      <c r="H66" s="381">
        <v>25</v>
      </c>
      <c r="I66" s="382">
        <v>8</v>
      </c>
    </row>
    <row r="67" spans="1:15" ht="13.15" customHeight="1" x14ac:dyDescent="0.25">
      <c r="A67" s="362"/>
      <c r="B67" s="388" t="s">
        <v>7</v>
      </c>
      <c r="C67" s="391">
        <v>55</v>
      </c>
      <c r="D67" s="379">
        <v>126.89090909090909</v>
      </c>
      <c r="E67" s="380">
        <v>49</v>
      </c>
      <c r="F67" s="380">
        <v>140.1</v>
      </c>
      <c r="G67" s="380">
        <v>709.6</v>
      </c>
      <c r="H67" s="381">
        <v>64</v>
      </c>
      <c r="I67" s="382">
        <v>14.90625</v>
      </c>
    </row>
    <row r="68" spans="1:15" ht="13.15" customHeight="1" x14ac:dyDescent="0.25">
      <c r="A68" s="362"/>
      <c r="B68" s="388" t="s">
        <v>32</v>
      </c>
      <c r="C68" s="391">
        <v>3</v>
      </c>
      <c r="D68" s="379">
        <v>295</v>
      </c>
      <c r="E68" s="380"/>
      <c r="F68" s="380"/>
      <c r="G68" s="380"/>
      <c r="H68" s="381">
        <v>26</v>
      </c>
      <c r="I68" s="382">
        <v>32.99149074440956</v>
      </c>
    </row>
    <row r="69" spans="1:15" ht="13.15" customHeight="1" x14ac:dyDescent="0.25">
      <c r="A69" s="362"/>
      <c r="B69" s="388" t="s">
        <v>3</v>
      </c>
      <c r="C69" s="391">
        <v>14</v>
      </c>
      <c r="D69" s="379">
        <v>86.857142857142861</v>
      </c>
      <c r="E69" s="380">
        <v>17</v>
      </c>
      <c r="F69" s="380">
        <v>74.5</v>
      </c>
      <c r="G69" s="380">
        <v>142.80000000000001</v>
      </c>
      <c r="H69" s="381">
        <v>35</v>
      </c>
      <c r="I69" s="382">
        <v>187.08571428571418</v>
      </c>
    </row>
    <row r="70" spans="1:15" ht="13.15" customHeight="1" x14ac:dyDescent="0.25">
      <c r="A70" s="362"/>
      <c r="B70" s="388" t="s">
        <v>139</v>
      </c>
      <c r="C70" s="391">
        <v>38</v>
      </c>
      <c r="D70" s="379">
        <v>437.57894736842104</v>
      </c>
      <c r="E70" s="380">
        <v>5</v>
      </c>
      <c r="F70" s="380">
        <v>95.8</v>
      </c>
      <c r="G70" s="380">
        <v>81.3</v>
      </c>
      <c r="H70" s="381">
        <v>80</v>
      </c>
      <c r="I70" s="382">
        <v>43.412500000000001</v>
      </c>
      <c r="O70" s="4"/>
    </row>
    <row r="71" spans="1:15" ht="13.15" customHeight="1" x14ac:dyDescent="0.25">
      <c r="A71" s="362"/>
      <c r="B71" s="388"/>
      <c r="C71" s="391"/>
      <c r="D71" s="379"/>
      <c r="E71" s="380"/>
      <c r="F71" s="380"/>
      <c r="G71" s="380"/>
      <c r="H71" s="381"/>
      <c r="I71" s="382"/>
    </row>
    <row r="72" spans="1:15" ht="13.15" customHeight="1" x14ac:dyDescent="0.25">
      <c r="A72" s="363"/>
      <c r="B72" s="389" t="s">
        <v>22</v>
      </c>
      <c r="C72" s="392">
        <f>SUM(C41:C71)</f>
        <v>695</v>
      </c>
      <c r="D72" s="383">
        <f>AVERAGE(D41:D69)</f>
        <v>168.76861767310857</v>
      </c>
      <c r="E72" s="384">
        <v>447</v>
      </c>
      <c r="F72" s="384">
        <v>89.8</v>
      </c>
      <c r="G72" s="384">
        <v>357.6</v>
      </c>
      <c r="H72" s="385">
        <v>748</v>
      </c>
      <c r="I72" s="386">
        <v>45.799465240641688</v>
      </c>
    </row>
    <row r="73" spans="1:15" x14ac:dyDescent="0.2">
      <c r="G73" s="4"/>
      <c r="H73" s="3"/>
      <c r="K73" s="4"/>
    </row>
    <row r="74" spans="1:15" x14ac:dyDescent="0.2">
      <c r="G74" s="4"/>
      <c r="H74" s="4"/>
      <c r="I74" s="4"/>
      <c r="J74" s="4"/>
      <c r="K74" s="4"/>
    </row>
  </sheetData>
  <phoneticPr fontId="0" type="noConversion"/>
  <pageMargins left="0.75" right="0.75" top="1" bottom="1" header="0.5" footer="0.5"/>
  <pageSetup paperSize="9" scale="60" orientation="landscape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422"/>
  <sheetViews>
    <sheetView zoomScale="70" zoomScaleNormal="70" workbookViewId="0">
      <selection activeCell="C8" sqref="C8"/>
    </sheetView>
  </sheetViews>
  <sheetFormatPr defaultColWidth="9.33203125" defaultRowHeight="12" x14ac:dyDescent="0.2"/>
  <cols>
    <col min="1" max="1" width="12.33203125" style="6" customWidth="1"/>
    <col min="2" max="2" width="14.6640625" style="6" customWidth="1"/>
    <col min="3" max="3" width="18.5" style="6" customWidth="1"/>
    <col min="4" max="4" width="17" style="6" customWidth="1"/>
    <col min="5" max="5" width="14.1640625" style="6" customWidth="1"/>
    <col min="6" max="6" width="14.5" style="6" customWidth="1"/>
    <col min="7" max="7" width="12" style="6" customWidth="1"/>
    <col min="8" max="8" width="10.33203125" style="6" bestFit="1" customWidth="1"/>
    <col min="9" max="9" width="10.1640625" style="6" bestFit="1" customWidth="1"/>
    <col min="10" max="10" width="9.33203125" style="6"/>
    <col min="11" max="11" width="10.33203125" style="6" bestFit="1" customWidth="1"/>
    <col min="12" max="13" width="9.33203125" style="6"/>
    <col min="14" max="14" width="10.33203125" style="6" bestFit="1" customWidth="1"/>
    <col min="15" max="16" width="9.33203125" style="6"/>
    <col min="17" max="17" width="10.33203125" style="6" bestFit="1" customWidth="1"/>
    <col min="18" max="19" width="9.33203125" style="6"/>
    <col min="20" max="20" width="10.33203125" style="6" bestFit="1" customWidth="1"/>
    <col min="21" max="22" width="9.33203125" style="6"/>
    <col min="23" max="23" width="10.33203125" style="6" bestFit="1" customWidth="1"/>
    <col min="24" max="25" width="9.33203125" style="6"/>
    <col min="26" max="26" width="11" style="6" bestFit="1" customWidth="1"/>
    <col min="27" max="16384" width="9.33203125" style="6"/>
  </cols>
  <sheetData>
    <row r="1" spans="1:38" ht="15.75" x14ac:dyDescent="0.25">
      <c r="A1" s="5" t="s">
        <v>43</v>
      </c>
    </row>
    <row r="2" spans="1:38" ht="15.75" x14ac:dyDescent="0.25">
      <c r="A2" s="5"/>
    </row>
    <row r="3" spans="1:38" ht="12.75" x14ac:dyDescent="0.2">
      <c r="A3" s="7" t="s">
        <v>44</v>
      </c>
    </row>
    <row r="4" spans="1:38" ht="12.75" x14ac:dyDescent="0.2">
      <c r="A4" s="7"/>
    </row>
    <row r="5" spans="1:38" s="286" customFormat="1" x14ac:dyDescent="0.2">
      <c r="A5" s="451" t="s">
        <v>0</v>
      </c>
      <c r="B5" s="452" t="s">
        <v>0</v>
      </c>
      <c r="C5" s="603" t="s">
        <v>45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5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s="286" customFormat="1" x14ac:dyDescent="0.2">
      <c r="A6" s="453"/>
      <c r="B6" s="324"/>
      <c r="C6" s="606" t="s">
        <v>46</v>
      </c>
      <c r="D6" s="606"/>
      <c r="E6" s="606"/>
      <c r="F6" s="606" t="s">
        <v>47</v>
      </c>
      <c r="G6" s="606"/>
      <c r="H6" s="606"/>
      <c r="I6" s="606" t="s">
        <v>48</v>
      </c>
      <c r="J6" s="606"/>
      <c r="K6" s="606"/>
      <c r="L6" s="607" t="s">
        <v>49</v>
      </c>
      <c r="M6" s="607"/>
      <c r="N6" s="607"/>
      <c r="O6" s="607" t="s">
        <v>50</v>
      </c>
      <c r="P6" s="607"/>
      <c r="Q6" s="607"/>
      <c r="R6" s="607" t="s">
        <v>51</v>
      </c>
      <c r="S6" s="607"/>
      <c r="T6" s="607"/>
      <c r="U6" s="607" t="s">
        <v>52</v>
      </c>
      <c r="V6" s="607"/>
      <c r="W6" s="607"/>
      <c r="X6" s="607" t="s">
        <v>22</v>
      </c>
      <c r="Y6" s="607"/>
      <c r="Z6" s="608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286" customFormat="1" x14ac:dyDescent="0.2">
      <c r="A7" s="453"/>
      <c r="B7" s="454"/>
      <c r="C7" s="397" t="s">
        <v>53</v>
      </c>
      <c r="D7" s="397" t="s">
        <v>54</v>
      </c>
      <c r="E7" s="397" t="s">
        <v>55</v>
      </c>
      <c r="F7" s="397" t="s">
        <v>53</v>
      </c>
      <c r="G7" s="397" t="s">
        <v>54</v>
      </c>
      <c r="H7" s="397" t="s">
        <v>55</v>
      </c>
      <c r="I7" s="397" t="s">
        <v>53</v>
      </c>
      <c r="J7" s="397" t="s">
        <v>54</v>
      </c>
      <c r="K7" s="397" t="s">
        <v>55</v>
      </c>
      <c r="L7" s="397" t="s">
        <v>53</v>
      </c>
      <c r="M7" s="397" t="s">
        <v>54</v>
      </c>
      <c r="N7" s="397" t="s">
        <v>55</v>
      </c>
      <c r="O7" s="397" t="s">
        <v>53</v>
      </c>
      <c r="P7" s="397" t="s">
        <v>54</v>
      </c>
      <c r="Q7" s="397" t="s">
        <v>55</v>
      </c>
      <c r="R7" s="397" t="s">
        <v>53</v>
      </c>
      <c r="S7" s="397" t="s">
        <v>54</v>
      </c>
      <c r="T7" s="397" t="s">
        <v>55</v>
      </c>
      <c r="U7" s="397" t="s">
        <v>53</v>
      </c>
      <c r="V7" s="397" t="s">
        <v>54</v>
      </c>
      <c r="W7" s="397" t="s">
        <v>55</v>
      </c>
      <c r="X7" s="397" t="s">
        <v>53</v>
      </c>
      <c r="Y7" s="468" t="s">
        <v>54</v>
      </c>
      <c r="Z7" s="470" t="s">
        <v>55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245" customFormat="1" ht="13.5" x14ac:dyDescent="0.25">
      <c r="A8" s="455" t="s">
        <v>26</v>
      </c>
      <c r="B8" s="456" t="s">
        <v>1</v>
      </c>
      <c r="C8" s="457">
        <v>18</v>
      </c>
      <c r="D8" s="299">
        <f>C8/$X8</f>
        <v>0.47368421052631576</v>
      </c>
      <c r="E8" s="300">
        <f>C8/C$39</f>
        <v>4.2654028436018961E-2</v>
      </c>
      <c r="F8" s="458">
        <v>18</v>
      </c>
      <c r="G8" s="299">
        <f t="shared" ref="G8:G37" si="0">F8/$X8</f>
        <v>0.47368421052631576</v>
      </c>
      <c r="H8" s="320">
        <f t="shared" ref="H8:H37" si="1">F8/F$39</f>
        <v>3.6217303822937627E-2</v>
      </c>
      <c r="I8" s="457">
        <v>0</v>
      </c>
      <c r="J8" s="299">
        <f t="shared" ref="J8:J37" si="2">I8/$X8</f>
        <v>0</v>
      </c>
      <c r="K8" s="300">
        <f t="shared" ref="K8:K37" si="3">I8/I$39</f>
        <v>0</v>
      </c>
      <c r="L8" s="458">
        <v>0</v>
      </c>
      <c r="M8" s="299">
        <f t="shared" ref="M8:M37" si="4">L8/$X8</f>
        <v>0</v>
      </c>
      <c r="N8" s="320">
        <f t="shared" ref="N8:N37" si="5">L8/L$39</f>
        <v>0</v>
      </c>
      <c r="O8" s="457">
        <v>0</v>
      </c>
      <c r="P8" s="299">
        <f t="shared" ref="P8:P37" si="6">O8/$X8</f>
        <v>0</v>
      </c>
      <c r="Q8" s="300">
        <f t="shared" ref="Q8:Q37" si="7">O8/O$39</f>
        <v>0</v>
      </c>
      <c r="R8" s="458">
        <v>0</v>
      </c>
      <c r="S8" s="299">
        <f t="shared" ref="S8:S37" si="8">R8/$X8</f>
        <v>0</v>
      </c>
      <c r="T8" s="320">
        <f t="shared" ref="T8:T37" si="9">R8/R$39</f>
        <v>0</v>
      </c>
      <c r="U8" s="458">
        <v>2</v>
      </c>
      <c r="V8" s="299">
        <f t="shared" ref="V8:V37" si="10">U8/$X8</f>
        <v>5.2631578947368418E-2</v>
      </c>
      <c r="W8" s="320">
        <f t="shared" ref="W8:W37" si="11">U8/U$39</f>
        <v>1.4814814814814815E-2</v>
      </c>
      <c r="X8" s="457">
        <v>38</v>
      </c>
      <c r="Y8" s="299">
        <v>1</v>
      </c>
      <c r="Z8" s="469">
        <f t="shared" ref="Z8:Z37" si="12">X8/X$39</f>
        <v>3.2534246575342464E-2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245" customFormat="1" ht="13.5" x14ac:dyDescent="0.25">
      <c r="A9" s="455"/>
      <c r="B9" s="459" t="s">
        <v>2</v>
      </c>
      <c r="C9" s="460">
        <v>16</v>
      </c>
      <c r="D9" s="303">
        <f t="shared" ref="D9:D37" si="13">C9/$X9</f>
        <v>0.30769230769230771</v>
      </c>
      <c r="E9" s="304">
        <f t="shared" ref="E9:E37" si="14">C9/C$39</f>
        <v>3.7914691943127965E-2</v>
      </c>
      <c r="F9" s="461">
        <v>23</v>
      </c>
      <c r="G9" s="303">
        <f t="shared" si="0"/>
        <v>0.44230769230769229</v>
      </c>
      <c r="H9" s="317">
        <f t="shared" si="1"/>
        <v>4.6277665995975853E-2</v>
      </c>
      <c r="I9" s="460">
        <v>0</v>
      </c>
      <c r="J9" s="303">
        <f t="shared" si="2"/>
        <v>0</v>
      </c>
      <c r="K9" s="304">
        <f t="shared" si="3"/>
        <v>0</v>
      </c>
      <c r="L9" s="461">
        <v>1</v>
      </c>
      <c r="M9" s="303">
        <f t="shared" si="4"/>
        <v>1.9230769230769232E-2</v>
      </c>
      <c r="N9" s="317">
        <f t="shared" si="5"/>
        <v>2.8571428571428571E-2</v>
      </c>
      <c r="O9" s="460">
        <v>5</v>
      </c>
      <c r="P9" s="303">
        <f t="shared" si="6"/>
        <v>9.6153846153846159E-2</v>
      </c>
      <c r="Q9" s="304">
        <f t="shared" si="7"/>
        <v>9.4339622641509441E-2</v>
      </c>
      <c r="R9" s="461">
        <v>4</v>
      </c>
      <c r="S9" s="303">
        <f t="shared" si="8"/>
        <v>7.6923076923076927E-2</v>
      </c>
      <c r="T9" s="317">
        <f t="shared" si="9"/>
        <v>0.19047619047619047</v>
      </c>
      <c r="U9" s="461">
        <v>3</v>
      </c>
      <c r="V9" s="303">
        <f t="shared" si="10"/>
        <v>5.7692307692307696E-2</v>
      </c>
      <c r="W9" s="317">
        <f t="shared" si="11"/>
        <v>2.2222222222222223E-2</v>
      </c>
      <c r="X9" s="460">
        <v>52</v>
      </c>
      <c r="Y9" s="303">
        <v>1</v>
      </c>
      <c r="Z9" s="304">
        <f t="shared" si="12"/>
        <v>4.4520547945205477E-2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245" customFormat="1" ht="13.5" x14ac:dyDescent="0.25">
      <c r="A10" s="455"/>
      <c r="B10" s="459" t="s">
        <v>41</v>
      </c>
      <c r="C10" s="460">
        <v>2</v>
      </c>
      <c r="D10" s="303">
        <f t="shared" si="13"/>
        <v>0.33333333333333331</v>
      </c>
      <c r="E10" s="304">
        <f t="shared" si="14"/>
        <v>4.7393364928909956E-3</v>
      </c>
      <c r="F10" s="461">
        <v>2</v>
      </c>
      <c r="G10" s="303">
        <f t="shared" si="0"/>
        <v>0.33333333333333331</v>
      </c>
      <c r="H10" s="317">
        <f t="shared" si="1"/>
        <v>4.0241448692152921E-3</v>
      </c>
      <c r="I10" s="460">
        <v>0</v>
      </c>
      <c r="J10" s="303">
        <f t="shared" si="2"/>
        <v>0</v>
      </c>
      <c r="K10" s="304">
        <f t="shared" si="3"/>
        <v>0</v>
      </c>
      <c r="L10" s="461">
        <v>0</v>
      </c>
      <c r="M10" s="303">
        <f t="shared" si="4"/>
        <v>0</v>
      </c>
      <c r="N10" s="317">
        <f t="shared" si="5"/>
        <v>0</v>
      </c>
      <c r="O10" s="460">
        <v>0</v>
      </c>
      <c r="P10" s="303">
        <f t="shared" si="6"/>
        <v>0</v>
      </c>
      <c r="Q10" s="304">
        <f t="shared" si="7"/>
        <v>0</v>
      </c>
      <c r="R10" s="461">
        <v>0</v>
      </c>
      <c r="S10" s="303">
        <f t="shared" si="8"/>
        <v>0</v>
      </c>
      <c r="T10" s="317">
        <f t="shared" si="9"/>
        <v>0</v>
      </c>
      <c r="U10" s="461">
        <v>2</v>
      </c>
      <c r="V10" s="303">
        <f t="shared" si="10"/>
        <v>0.33333333333333331</v>
      </c>
      <c r="W10" s="317">
        <f t="shared" si="11"/>
        <v>1.4814814814814815E-2</v>
      </c>
      <c r="X10" s="460">
        <v>6</v>
      </c>
      <c r="Y10" s="303">
        <v>1</v>
      </c>
      <c r="Z10" s="304">
        <f t="shared" si="12"/>
        <v>5.1369863013698627E-3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245" customFormat="1" ht="13.5" x14ac:dyDescent="0.25">
      <c r="A11" s="455"/>
      <c r="B11" s="459" t="s">
        <v>34</v>
      </c>
      <c r="C11" s="460">
        <v>7</v>
      </c>
      <c r="D11" s="303">
        <f t="shared" si="13"/>
        <v>0.12962962962962962</v>
      </c>
      <c r="E11" s="304">
        <f t="shared" si="14"/>
        <v>1.6587677725118485E-2</v>
      </c>
      <c r="F11" s="461">
        <v>33</v>
      </c>
      <c r="G11" s="303">
        <f t="shared" si="0"/>
        <v>0.61111111111111116</v>
      </c>
      <c r="H11" s="317">
        <f t="shared" si="1"/>
        <v>6.6398390342052319E-2</v>
      </c>
      <c r="I11" s="460">
        <v>0</v>
      </c>
      <c r="J11" s="303">
        <f t="shared" si="2"/>
        <v>0</v>
      </c>
      <c r="K11" s="304">
        <f t="shared" si="3"/>
        <v>0</v>
      </c>
      <c r="L11" s="461">
        <v>10</v>
      </c>
      <c r="M11" s="303">
        <f t="shared" si="4"/>
        <v>0.18518518518518517</v>
      </c>
      <c r="N11" s="317">
        <f t="shared" si="5"/>
        <v>0.2857142857142857</v>
      </c>
      <c r="O11" s="460">
        <v>0</v>
      </c>
      <c r="P11" s="303">
        <f t="shared" si="6"/>
        <v>0</v>
      </c>
      <c r="Q11" s="304">
        <f t="shared" si="7"/>
        <v>0</v>
      </c>
      <c r="R11" s="461">
        <v>0</v>
      </c>
      <c r="S11" s="303">
        <f t="shared" si="8"/>
        <v>0</v>
      </c>
      <c r="T11" s="317">
        <f t="shared" si="9"/>
        <v>0</v>
      </c>
      <c r="U11" s="461">
        <v>4</v>
      </c>
      <c r="V11" s="303">
        <f t="shared" si="10"/>
        <v>7.407407407407407E-2</v>
      </c>
      <c r="W11" s="317">
        <f t="shared" si="11"/>
        <v>2.9629629629629631E-2</v>
      </c>
      <c r="X11" s="460">
        <v>54</v>
      </c>
      <c r="Y11" s="303">
        <v>1</v>
      </c>
      <c r="Z11" s="304">
        <f t="shared" si="12"/>
        <v>4.6232876712328765E-2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s="245" customFormat="1" ht="13.5" x14ac:dyDescent="0.25">
      <c r="A12" s="455"/>
      <c r="B12" s="459" t="s">
        <v>13</v>
      </c>
      <c r="C12" s="460">
        <v>8</v>
      </c>
      <c r="D12" s="303">
        <f t="shared" si="13"/>
        <v>0.21052631578947367</v>
      </c>
      <c r="E12" s="304">
        <f t="shared" si="14"/>
        <v>1.8957345971563982E-2</v>
      </c>
      <c r="F12" s="461">
        <v>15</v>
      </c>
      <c r="G12" s="303">
        <f t="shared" si="0"/>
        <v>0.39473684210526316</v>
      </c>
      <c r="H12" s="317">
        <f t="shared" si="1"/>
        <v>3.0181086519114688E-2</v>
      </c>
      <c r="I12" s="460">
        <v>0</v>
      </c>
      <c r="J12" s="303">
        <f t="shared" si="2"/>
        <v>0</v>
      </c>
      <c r="K12" s="304">
        <f t="shared" si="3"/>
        <v>0</v>
      </c>
      <c r="L12" s="461">
        <v>0</v>
      </c>
      <c r="M12" s="303">
        <f t="shared" si="4"/>
        <v>0</v>
      </c>
      <c r="N12" s="317">
        <f t="shared" si="5"/>
        <v>0</v>
      </c>
      <c r="O12" s="460">
        <v>4</v>
      </c>
      <c r="P12" s="303">
        <f t="shared" si="6"/>
        <v>0.10526315789473684</v>
      </c>
      <c r="Q12" s="304">
        <f t="shared" si="7"/>
        <v>7.5471698113207544E-2</v>
      </c>
      <c r="R12" s="461">
        <v>1</v>
      </c>
      <c r="S12" s="303">
        <f t="shared" si="8"/>
        <v>2.6315789473684209E-2</v>
      </c>
      <c r="T12" s="317">
        <f t="shared" si="9"/>
        <v>4.7619047619047616E-2</v>
      </c>
      <c r="U12" s="461">
        <v>10</v>
      </c>
      <c r="V12" s="303">
        <f t="shared" si="10"/>
        <v>0.26315789473684209</v>
      </c>
      <c r="W12" s="317">
        <f t="shared" si="11"/>
        <v>7.407407407407407E-2</v>
      </c>
      <c r="X12" s="460">
        <v>38</v>
      </c>
      <c r="Y12" s="303">
        <v>1</v>
      </c>
      <c r="Z12" s="304">
        <f t="shared" si="12"/>
        <v>3.2534246575342464E-2</v>
      </c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s="245" customFormat="1" ht="13.5" x14ac:dyDescent="0.25">
      <c r="A13" s="455"/>
      <c r="B13" s="459" t="s">
        <v>4</v>
      </c>
      <c r="C13" s="460">
        <v>12</v>
      </c>
      <c r="D13" s="303">
        <f t="shared" si="13"/>
        <v>0.26666666666666666</v>
      </c>
      <c r="E13" s="304">
        <f t="shared" si="14"/>
        <v>2.843601895734597E-2</v>
      </c>
      <c r="F13" s="461">
        <v>23</v>
      </c>
      <c r="G13" s="303">
        <f t="shared" si="0"/>
        <v>0.51111111111111107</v>
      </c>
      <c r="H13" s="317">
        <f t="shared" si="1"/>
        <v>4.6277665995975853E-2</v>
      </c>
      <c r="I13" s="460">
        <v>1</v>
      </c>
      <c r="J13" s="303">
        <f t="shared" si="2"/>
        <v>2.2222222222222223E-2</v>
      </c>
      <c r="K13" s="304">
        <f t="shared" si="3"/>
        <v>0.2</v>
      </c>
      <c r="L13" s="461">
        <v>1</v>
      </c>
      <c r="M13" s="303">
        <f t="shared" si="4"/>
        <v>2.2222222222222223E-2</v>
      </c>
      <c r="N13" s="317">
        <f t="shared" si="5"/>
        <v>2.8571428571428571E-2</v>
      </c>
      <c r="O13" s="460">
        <v>4</v>
      </c>
      <c r="P13" s="303">
        <f t="shared" si="6"/>
        <v>8.8888888888888892E-2</v>
      </c>
      <c r="Q13" s="304">
        <f t="shared" si="7"/>
        <v>7.5471698113207544E-2</v>
      </c>
      <c r="R13" s="461">
        <v>0</v>
      </c>
      <c r="S13" s="303">
        <f t="shared" si="8"/>
        <v>0</v>
      </c>
      <c r="T13" s="317">
        <f t="shared" si="9"/>
        <v>0</v>
      </c>
      <c r="U13" s="461">
        <v>4</v>
      </c>
      <c r="V13" s="303">
        <f t="shared" si="10"/>
        <v>8.8888888888888892E-2</v>
      </c>
      <c r="W13" s="317">
        <f t="shared" si="11"/>
        <v>2.9629629629629631E-2</v>
      </c>
      <c r="X13" s="460">
        <v>45</v>
      </c>
      <c r="Y13" s="303">
        <v>1</v>
      </c>
      <c r="Z13" s="304">
        <f t="shared" si="12"/>
        <v>3.8527397260273974E-2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s="245" customFormat="1" ht="13.5" x14ac:dyDescent="0.25">
      <c r="A14" s="455"/>
      <c r="B14" s="459" t="s">
        <v>6</v>
      </c>
      <c r="C14" s="460">
        <v>6</v>
      </c>
      <c r="D14" s="303">
        <f t="shared" si="13"/>
        <v>0.8571428571428571</v>
      </c>
      <c r="E14" s="304">
        <f t="shared" si="14"/>
        <v>1.4218009478672985E-2</v>
      </c>
      <c r="F14" s="461">
        <v>1</v>
      </c>
      <c r="G14" s="303">
        <f t="shared" si="0"/>
        <v>0.14285714285714285</v>
      </c>
      <c r="H14" s="317">
        <f t="shared" si="1"/>
        <v>2.012072434607646E-3</v>
      </c>
      <c r="I14" s="460">
        <v>0</v>
      </c>
      <c r="J14" s="303">
        <f t="shared" si="2"/>
        <v>0</v>
      </c>
      <c r="K14" s="304">
        <f t="shared" si="3"/>
        <v>0</v>
      </c>
      <c r="L14" s="461">
        <v>0</v>
      </c>
      <c r="M14" s="303">
        <f t="shared" si="4"/>
        <v>0</v>
      </c>
      <c r="N14" s="317">
        <f t="shared" si="5"/>
        <v>0</v>
      </c>
      <c r="O14" s="460">
        <v>0</v>
      </c>
      <c r="P14" s="303">
        <f t="shared" si="6"/>
        <v>0</v>
      </c>
      <c r="Q14" s="304">
        <f t="shared" si="7"/>
        <v>0</v>
      </c>
      <c r="R14" s="461">
        <v>0</v>
      </c>
      <c r="S14" s="303">
        <f t="shared" si="8"/>
        <v>0</v>
      </c>
      <c r="T14" s="317">
        <f t="shared" si="9"/>
        <v>0</v>
      </c>
      <c r="U14" s="461">
        <v>0</v>
      </c>
      <c r="V14" s="303">
        <f t="shared" si="10"/>
        <v>0</v>
      </c>
      <c r="W14" s="317">
        <f t="shared" si="11"/>
        <v>0</v>
      </c>
      <c r="X14" s="460">
        <v>7</v>
      </c>
      <c r="Y14" s="303">
        <v>1</v>
      </c>
      <c r="Z14" s="304">
        <f t="shared" si="12"/>
        <v>5.9931506849315065E-3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s="245" customFormat="1" ht="13.5" x14ac:dyDescent="0.25">
      <c r="A15" s="455"/>
      <c r="B15" s="459" t="s">
        <v>8</v>
      </c>
      <c r="C15" s="460">
        <v>2</v>
      </c>
      <c r="D15" s="303">
        <f t="shared" si="13"/>
        <v>0.1111111111111111</v>
      </c>
      <c r="E15" s="304">
        <f t="shared" si="14"/>
        <v>4.7393364928909956E-3</v>
      </c>
      <c r="F15" s="461">
        <v>16</v>
      </c>
      <c r="G15" s="303">
        <f t="shared" si="0"/>
        <v>0.88888888888888884</v>
      </c>
      <c r="H15" s="317">
        <f t="shared" si="1"/>
        <v>3.2193158953722337E-2</v>
      </c>
      <c r="I15" s="460">
        <v>0</v>
      </c>
      <c r="J15" s="303">
        <f t="shared" si="2"/>
        <v>0</v>
      </c>
      <c r="K15" s="304">
        <f t="shared" si="3"/>
        <v>0</v>
      </c>
      <c r="L15" s="461">
        <v>0</v>
      </c>
      <c r="M15" s="303">
        <f t="shared" si="4"/>
        <v>0</v>
      </c>
      <c r="N15" s="317">
        <f t="shared" si="5"/>
        <v>0</v>
      </c>
      <c r="O15" s="460">
        <v>0</v>
      </c>
      <c r="P15" s="303">
        <f t="shared" si="6"/>
        <v>0</v>
      </c>
      <c r="Q15" s="304">
        <f t="shared" si="7"/>
        <v>0</v>
      </c>
      <c r="R15" s="461">
        <v>0</v>
      </c>
      <c r="S15" s="303">
        <f t="shared" si="8"/>
        <v>0</v>
      </c>
      <c r="T15" s="317">
        <f t="shared" si="9"/>
        <v>0</v>
      </c>
      <c r="U15" s="461">
        <v>0</v>
      </c>
      <c r="V15" s="303">
        <f t="shared" si="10"/>
        <v>0</v>
      </c>
      <c r="W15" s="317">
        <f t="shared" si="11"/>
        <v>0</v>
      </c>
      <c r="X15" s="460">
        <v>18</v>
      </c>
      <c r="Y15" s="303">
        <v>1</v>
      </c>
      <c r="Z15" s="304">
        <f t="shared" si="12"/>
        <v>1.5410958904109588E-2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s="245" customFormat="1" ht="13.5" x14ac:dyDescent="0.25">
      <c r="A16" s="455"/>
      <c r="B16" s="459" t="s">
        <v>9</v>
      </c>
      <c r="C16" s="460">
        <v>22</v>
      </c>
      <c r="D16" s="303">
        <f t="shared" si="13"/>
        <v>0.45833333333333331</v>
      </c>
      <c r="E16" s="304">
        <f t="shared" si="14"/>
        <v>5.2132701421800945E-2</v>
      </c>
      <c r="F16" s="461">
        <v>14</v>
      </c>
      <c r="G16" s="303">
        <f t="shared" si="0"/>
        <v>0.29166666666666669</v>
      </c>
      <c r="H16" s="317">
        <f t="shared" si="1"/>
        <v>2.8169014084507043E-2</v>
      </c>
      <c r="I16" s="460">
        <v>0</v>
      </c>
      <c r="J16" s="303">
        <f t="shared" si="2"/>
        <v>0</v>
      </c>
      <c r="K16" s="304">
        <f t="shared" si="3"/>
        <v>0</v>
      </c>
      <c r="L16" s="461">
        <v>1</v>
      </c>
      <c r="M16" s="303">
        <f t="shared" si="4"/>
        <v>2.0833333333333332E-2</v>
      </c>
      <c r="N16" s="317">
        <f t="shared" si="5"/>
        <v>2.8571428571428571E-2</v>
      </c>
      <c r="O16" s="460">
        <v>1</v>
      </c>
      <c r="P16" s="303">
        <f t="shared" si="6"/>
        <v>2.0833333333333332E-2</v>
      </c>
      <c r="Q16" s="304">
        <f t="shared" si="7"/>
        <v>1.8867924528301886E-2</v>
      </c>
      <c r="R16" s="461">
        <v>1</v>
      </c>
      <c r="S16" s="303">
        <f t="shared" si="8"/>
        <v>2.0833333333333332E-2</v>
      </c>
      <c r="T16" s="317">
        <f t="shared" si="9"/>
        <v>4.7619047619047616E-2</v>
      </c>
      <c r="U16" s="461">
        <v>9</v>
      </c>
      <c r="V16" s="303">
        <f t="shared" si="10"/>
        <v>0.1875</v>
      </c>
      <c r="W16" s="317">
        <f t="shared" si="11"/>
        <v>6.6666666666666666E-2</v>
      </c>
      <c r="X16" s="460">
        <v>48</v>
      </c>
      <c r="Y16" s="303">
        <v>1</v>
      </c>
      <c r="Z16" s="304">
        <f t="shared" si="12"/>
        <v>4.1095890410958902E-2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s="245" customFormat="1" ht="13.5" x14ac:dyDescent="0.25">
      <c r="A17" s="455"/>
      <c r="B17" s="459" t="s">
        <v>10</v>
      </c>
      <c r="C17" s="460">
        <v>7</v>
      </c>
      <c r="D17" s="303">
        <f t="shared" si="13"/>
        <v>0.10606060606060606</v>
      </c>
      <c r="E17" s="304">
        <f t="shared" si="14"/>
        <v>1.6587677725118485E-2</v>
      </c>
      <c r="F17" s="461">
        <v>24</v>
      </c>
      <c r="G17" s="303">
        <f t="shared" si="0"/>
        <v>0.36363636363636365</v>
      </c>
      <c r="H17" s="317">
        <f t="shared" si="1"/>
        <v>4.8289738430583498E-2</v>
      </c>
      <c r="I17" s="460">
        <v>1</v>
      </c>
      <c r="J17" s="303">
        <f t="shared" si="2"/>
        <v>1.5151515151515152E-2</v>
      </c>
      <c r="K17" s="304">
        <f t="shared" si="3"/>
        <v>0.2</v>
      </c>
      <c r="L17" s="461">
        <v>0</v>
      </c>
      <c r="M17" s="303">
        <f t="shared" si="4"/>
        <v>0</v>
      </c>
      <c r="N17" s="317">
        <f t="shared" si="5"/>
        <v>0</v>
      </c>
      <c r="O17" s="460">
        <v>7</v>
      </c>
      <c r="P17" s="303">
        <f t="shared" si="6"/>
        <v>0.10606060606060606</v>
      </c>
      <c r="Q17" s="304">
        <f t="shared" si="7"/>
        <v>0.13207547169811321</v>
      </c>
      <c r="R17" s="461">
        <v>10</v>
      </c>
      <c r="S17" s="303">
        <f t="shared" si="8"/>
        <v>0.15151515151515152</v>
      </c>
      <c r="T17" s="317">
        <f t="shared" si="9"/>
        <v>0.47619047619047616</v>
      </c>
      <c r="U17" s="461">
        <v>17</v>
      </c>
      <c r="V17" s="303">
        <f t="shared" si="10"/>
        <v>0.25757575757575757</v>
      </c>
      <c r="W17" s="317">
        <f t="shared" si="11"/>
        <v>0.12592592592592591</v>
      </c>
      <c r="X17" s="460">
        <v>66</v>
      </c>
      <c r="Y17" s="303">
        <v>1</v>
      </c>
      <c r="Z17" s="304">
        <f t="shared" si="12"/>
        <v>5.650684931506849E-2</v>
      </c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s="245" customFormat="1" ht="13.5" x14ac:dyDescent="0.25">
      <c r="A18" s="455"/>
      <c r="B18" s="459" t="s">
        <v>42</v>
      </c>
      <c r="C18" s="460">
        <v>6</v>
      </c>
      <c r="D18" s="303">
        <f t="shared" si="13"/>
        <v>0.375</v>
      </c>
      <c r="E18" s="304">
        <f t="shared" si="14"/>
        <v>1.4218009478672985E-2</v>
      </c>
      <c r="F18" s="461">
        <v>7</v>
      </c>
      <c r="G18" s="303">
        <f t="shared" si="0"/>
        <v>0.4375</v>
      </c>
      <c r="H18" s="317">
        <f t="shared" si="1"/>
        <v>1.4084507042253521E-2</v>
      </c>
      <c r="I18" s="460">
        <v>0</v>
      </c>
      <c r="J18" s="303">
        <f t="shared" si="2"/>
        <v>0</v>
      </c>
      <c r="K18" s="304">
        <f t="shared" si="3"/>
        <v>0</v>
      </c>
      <c r="L18" s="461">
        <v>0</v>
      </c>
      <c r="M18" s="303">
        <f t="shared" si="4"/>
        <v>0</v>
      </c>
      <c r="N18" s="317">
        <f t="shared" si="5"/>
        <v>0</v>
      </c>
      <c r="O18" s="460">
        <v>1</v>
      </c>
      <c r="P18" s="303">
        <f t="shared" si="6"/>
        <v>6.25E-2</v>
      </c>
      <c r="Q18" s="304">
        <f t="shared" si="7"/>
        <v>1.8867924528301886E-2</v>
      </c>
      <c r="R18" s="461">
        <v>0</v>
      </c>
      <c r="S18" s="303">
        <f t="shared" si="8"/>
        <v>0</v>
      </c>
      <c r="T18" s="317">
        <f t="shared" si="9"/>
        <v>0</v>
      </c>
      <c r="U18" s="461">
        <v>2</v>
      </c>
      <c r="V18" s="303">
        <f t="shared" si="10"/>
        <v>0.125</v>
      </c>
      <c r="W18" s="317">
        <f t="shared" si="11"/>
        <v>1.4814814814814815E-2</v>
      </c>
      <c r="X18" s="460">
        <v>16</v>
      </c>
      <c r="Y18" s="303">
        <v>1</v>
      </c>
      <c r="Z18" s="304">
        <f t="shared" si="12"/>
        <v>1.3698630136986301E-2</v>
      </c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s="245" customFormat="1" ht="13.5" x14ac:dyDescent="0.25">
      <c r="A19" s="455"/>
      <c r="B19" s="459" t="s">
        <v>5</v>
      </c>
      <c r="C19" s="460">
        <v>85</v>
      </c>
      <c r="D19" s="303">
        <f t="shared" si="13"/>
        <v>0.7142857142857143</v>
      </c>
      <c r="E19" s="304">
        <f t="shared" si="14"/>
        <v>0.2014218009478673</v>
      </c>
      <c r="F19" s="461">
        <v>18</v>
      </c>
      <c r="G19" s="303">
        <f t="shared" si="0"/>
        <v>0.15126050420168066</v>
      </c>
      <c r="H19" s="317">
        <f t="shared" si="1"/>
        <v>3.6217303822937627E-2</v>
      </c>
      <c r="I19" s="460">
        <v>0</v>
      </c>
      <c r="J19" s="303">
        <f t="shared" si="2"/>
        <v>0</v>
      </c>
      <c r="K19" s="304">
        <f t="shared" si="3"/>
        <v>0</v>
      </c>
      <c r="L19" s="461">
        <v>1</v>
      </c>
      <c r="M19" s="303">
        <f t="shared" si="4"/>
        <v>8.4033613445378148E-3</v>
      </c>
      <c r="N19" s="317">
        <f t="shared" si="5"/>
        <v>2.8571428571428571E-2</v>
      </c>
      <c r="O19" s="460">
        <v>11</v>
      </c>
      <c r="P19" s="303">
        <f t="shared" si="6"/>
        <v>9.2436974789915971E-2</v>
      </c>
      <c r="Q19" s="304">
        <f t="shared" si="7"/>
        <v>0.20754716981132076</v>
      </c>
      <c r="R19" s="461">
        <v>1</v>
      </c>
      <c r="S19" s="303">
        <f t="shared" si="8"/>
        <v>8.4033613445378148E-3</v>
      </c>
      <c r="T19" s="317">
        <f t="shared" si="9"/>
        <v>4.7619047619047616E-2</v>
      </c>
      <c r="U19" s="461">
        <v>3</v>
      </c>
      <c r="V19" s="303">
        <f t="shared" si="10"/>
        <v>2.5210084033613446E-2</v>
      </c>
      <c r="W19" s="317">
        <f t="shared" si="11"/>
        <v>2.2222222222222223E-2</v>
      </c>
      <c r="X19" s="460">
        <v>119</v>
      </c>
      <c r="Y19" s="303">
        <v>1</v>
      </c>
      <c r="Z19" s="304">
        <f t="shared" si="12"/>
        <v>0.10188356164383562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245" customFormat="1" ht="13.5" x14ac:dyDescent="0.25">
      <c r="A20" s="455"/>
      <c r="B20" s="459" t="s">
        <v>12</v>
      </c>
      <c r="C20" s="460">
        <v>5</v>
      </c>
      <c r="D20" s="303">
        <f t="shared" si="13"/>
        <v>0.16129032258064516</v>
      </c>
      <c r="E20" s="304">
        <f t="shared" si="14"/>
        <v>1.1848341232227487E-2</v>
      </c>
      <c r="F20" s="461">
        <v>18</v>
      </c>
      <c r="G20" s="303">
        <f t="shared" si="0"/>
        <v>0.58064516129032262</v>
      </c>
      <c r="H20" s="317">
        <f t="shared" si="1"/>
        <v>3.6217303822937627E-2</v>
      </c>
      <c r="I20" s="460">
        <v>1</v>
      </c>
      <c r="J20" s="303">
        <f t="shared" si="2"/>
        <v>3.2258064516129031E-2</v>
      </c>
      <c r="K20" s="304">
        <f t="shared" si="3"/>
        <v>0.2</v>
      </c>
      <c r="L20" s="461">
        <v>2</v>
      </c>
      <c r="M20" s="303">
        <f t="shared" si="4"/>
        <v>6.4516129032258063E-2</v>
      </c>
      <c r="N20" s="317">
        <f t="shared" si="5"/>
        <v>5.7142857142857141E-2</v>
      </c>
      <c r="O20" s="460">
        <v>0</v>
      </c>
      <c r="P20" s="303">
        <f t="shared" si="6"/>
        <v>0</v>
      </c>
      <c r="Q20" s="304">
        <f t="shared" si="7"/>
        <v>0</v>
      </c>
      <c r="R20" s="461">
        <v>0</v>
      </c>
      <c r="S20" s="303">
        <f t="shared" si="8"/>
        <v>0</v>
      </c>
      <c r="T20" s="317">
        <f t="shared" si="9"/>
        <v>0</v>
      </c>
      <c r="U20" s="461">
        <v>5</v>
      </c>
      <c r="V20" s="303">
        <f t="shared" si="10"/>
        <v>0.16129032258064516</v>
      </c>
      <c r="W20" s="317">
        <f t="shared" si="11"/>
        <v>3.7037037037037035E-2</v>
      </c>
      <c r="X20" s="460">
        <v>31</v>
      </c>
      <c r="Y20" s="303">
        <v>1</v>
      </c>
      <c r="Z20" s="304">
        <f t="shared" si="12"/>
        <v>2.6541095890410957E-2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s="245" customFormat="1" ht="13.5" x14ac:dyDescent="0.25">
      <c r="A21" s="455"/>
      <c r="B21" s="459" t="s">
        <v>14</v>
      </c>
      <c r="C21" s="460">
        <v>19</v>
      </c>
      <c r="D21" s="303">
        <f t="shared" si="13"/>
        <v>0.40425531914893614</v>
      </c>
      <c r="E21" s="304">
        <f t="shared" si="14"/>
        <v>4.5023696682464455E-2</v>
      </c>
      <c r="F21" s="461">
        <v>20</v>
      </c>
      <c r="G21" s="303">
        <f t="shared" si="0"/>
        <v>0.42553191489361702</v>
      </c>
      <c r="H21" s="317">
        <f t="shared" si="1"/>
        <v>4.0241448692152917E-2</v>
      </c>
      <c r="I21" s="460">
        <v>0</v>
      </c>
      <c r="J21" s="303">
        <f t="shared" si="2"/>
        <v>0</v>
      </c>
      <c r="K21" s="304">
        <f t="shared" si="3"/>
        <v>0</v>
      </c>
      <c r="L21" s="461">
        <v>1</v>
      </c>
      <c r="M21" s="303">
        <f t="shared" si="4"/>
        <v>2.1276595744680851E-2</v>
      </c>
      <c r="N21" s="317">
        <f t="shared" si="5"/>
        <v>2.8571428571428571E-2</v>
      </c>
      <c r="O21" s="460">
        <v>1</v>
      </c>
      <c r="P21" s="303">
        <f t="shared" si="6"/>
        <v>2.1276595744680851E-2</v>
      </c>
      <c r="Q21" s="304">
        <f t="shared" si="7"/>
        <v>1.8867924528301886E-2</v>
      </c>
      <c r="R21" s="461">
        <v>0</v>
      </c>
      <c r="S21" s="303">
        <f t="shared" si="8"/>
        <v>0</v>
      </c>
      <c r="T21" s="317">
        <f t="shared" si="9"/>
        <v>0</v>
      </c>
      <c r="U21" s="461">
        <v>6</v>
      </c>
      <c r="V21" s="303">
        <f t="shared" si="10"/>
        <v>0.1276595744680851</v>
      </c>
      <c r="W21" s="317">
        <f t="shared" si="11"/>
        <v>4.4444444444444446E-2</v>
      </c>
      <c r="X21" s="460">
        <v>47</v>
      </c>
      <c r="Y21" s="303">
        <v>1</v>
      </c>
      <c r="Z21" s="304">
        <f t="shared" si="12"/>
        <v>4.0239726027397262E-2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s="245" customFormat="1" ht="13.5" x14ac:dyDescent="0.25">
      <c r="A22" s="455"/>
      <c r="B22" s="459" t="s">
        <v>15</v>
      </c>
      <c r="C22" s="460">
        <v>21</v>
      </c>
      <c r="D22" s="303">
        <f t="shared" si="13"/>
        <v>0.51219512195121952</v>
      </c>
      <c r="E22" s="304">
        <f t="shared" si="14"/>
        <v>4.9763033175355451E-2</v>
      </c>
      <c r="F22" s="461">
        <v>8</v>
      </c>
      <c r="G22" s="303">
        <f t="shared" si="0"/>
        <v>0.1951219512195122</v>
      </c>
      <c r="H22" s="317">
        <f t="shared" si="1"/>
        <v>1.6096579476861168E-2</v>
      </c>
      <c r="I22" s="460">
        <v>1</v>
      </c>
      <c r="J22" s="303">
        <f t="shared" si="2"/>
        <v>2.4390243902439025E-2</v>
      </c>
      <c r="K22" s="304">
        <f t="shared" si="3"/>
        <v>0.2</v>
      </c>
      <c r="L22" s="461">
        <v>1</v>
      </c>
      <c r="M22" s="303">
        <f t="shared" si="4"/>
        <v>2.4390243902439025E-2</v>
      </c>
      <c r="N22" s="317">
        <f t="shared" si="5"/>
        <v>2.8571428571428571E-2</v>
      </c>
      <c r="O22" s="460">
        <v>1</v>
      </c>
      <c r="P22" s="303">
        <f t="shared" si="6"/>
        <v>2.4390243902439025E-2</v>
      </c>
      <c r="Q22" s="304">
        <f t="shared" si="7"/>
        <v>1.8867924528301886E-2</v>
      </c>
      <c r="R22" s="461">
        <v>2</v>
      </c>
      <c r="S22" s="303">
        <f t="shared" si="8"/>
        <v>4.878048780487805E-2</v>
      </c>
      <c r="T22" s="317">
        <f t="shared" si="9"/>
        <v>9.5238095238095233E-2</v>
      </c>
      <c r="U22" s="461">
        <v>7</v>
      </c>
      <c r="V22" s="303">
        <f t="shared" si="10"/>
        <v>0.17073170731707318</v>
      </c>
      <c r="W22" s="317">
        <f t="shared" si="11"/>
        <v>5.185185185185185E-2</v>
      </c>
      <c r="X22" s="460">
        <v>41</v>
      </c>
      <c r="Y22" s="303">
        <v>1</v>
      </c>
      <c r="Z22" s="304">
        <f t="shared" si="12"/>
        <v>3.5102739726027399E-2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s="245" customFormat="1" ht="13.5" x14ac:dyDescent="0.25">
      <c r="A23" s="455"/>
      <c r="B23" s="459" t="s">
        <v>16</v>
      </c>
      <c r="C23" s="460">
        <v>8</v>
      </c>
      <c r="D23" s="303">
        <f t="shared" si="13"/>
        <v>6.8376068376068383E-2</v>
      </c>
      <c r="E23" s="304">
        <f t="shared" si="14"/>
        <v>1.8957345971563982E-2</v>
      </c>
      <c r="F23" s="461">
        <v>95</v>
      </c>
      <c r="G23" s="303">
        <f t="shared" si="0"/>
        <v>0.81196581196581197</v>
      </c>
      <c r="H23" s="317">
        <f t="shared" si="1"/>
        <v>0.19114688128772636</v>
      </c>
      <c r="I23" s="460">
        <v>0</v>
      </c>
      <c r="J23" s="303">
        <f t="shared" si="2"/>
        <v>0</v>
      </c>
      <c r="K23" s="304">
        <f t="shared" si="3"/>
        <v>0</v>
      </c>
      <c r="L23" s="461">
        <v>6</v>
      </c>
      <c r="M23" s="303">
        <f t="shared" si="4"/>
        <v>5.128205128205128E-2</v>
      </c>
      <c r="N23" s="317">
        <f t="shared" si="5"/>
        <v>0.17142857142857143</v>
      </c>
      <c r="O23" s="460">
        <v>0</v>
      </c>
      <c r="P23" s="303">
        <f t="shared" si="6"/>
        <v>0</v>
      </c>
      <c r="Q23" s="304">
        <f t="shared" si="7"/>
        <v>0</v>
      </c>
      <c r="R23" s="461">
        <v>0</v>
      </c>
      <c r="S23" s="303">
        <f t="shared" si="8"/>
        <v>0</v>
      </c>
      <c r="T23" s="317">
        <f t="shared" si="9"/>
        <v>0</v>
      </c>
      <c r="U23" s="461">
        <v>8</v>
      </c>
      <c r="V23" s="303">
        <f t="shared" si="10"/>
        <v>6.8376068376068383E-2</v>
      </c>
      <c r="W23" s="317">
        <f t="shared" si="11"/>
        <v>5.9259259259259262E-2</v>
      </c>
      <c r="X23" s="460">
        <v>117</v>
      </c>
      <c r="Y23" s="303">
        <v>1</v>
      </c>
      <c r="Z23" s="304">
        <f t="shared" si="12"/>
        <v>0.10017123287671233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s="245" customFormat="1" ht="13.5" x14ac:dyDescent="0.25">
      <c r="A24" s="455"/>
      <c r="B24" s="459" t="s">
        <v>35</v>
      </c>
      <c r="C24" s="460">
        <v>4</v>
      </c>
      <c r="D24" s="303">
        <f t="shared" si="13"/>
        <v>0.14285714285714285</v>
      </c>
      <c r="E24" s="304">
        <f t="shared" si="14"/>
        <v>9.4786729857819912E-3</v>
      </c>
      <c r="F24" s="461">
        <v>13</v>
      </c>
      <c r="G24" s="303">
        <f t="shared" si="0"/>
        <v>0.4642857142857143</v>
      </c>
      <c r="H24" s="317">
        <f t="shared" si="1"/>
        <v>2.6156941649899398E-2</v>
      </c>
      <c r="I24" s="460">
        <v>0</v>
      </c>
      <c r="J24" s="303">
        <f t="shared" si="2"/>
        <v>0</v>
      </c>
      <c r="K24" s="304">
        <f t="shared" si="3"/>
        <v>0</v>
      </c>
      <c r="L24" s="461">
        <v>1</v>
      </c>
      <c r="M24" s="303">
        <f t="shared" si="4"/>
        <v>3.5714285714285712E-2</v>
      </c>
      <c r="N24" s="317">
        <f t="shared" si="5"/>
        <v>2.8571428571428571E-2</v>
      </c>
      <c r="O24" s="460">
        <v>3</v>
      </c>
      <c r="P24" s="303">
        <f t="shared" si="6"/>
        <v>0.10714285714285714</v>
      </c>
      <c r="Q24" s="304">
        <f t="shared" si="7"/>
        <v>5.6603773584905662E-2</v>
      </c>
      <c r="R24" s="461">
        <v>0</v>
      </c>
      <c r="S24" s="303">
        <f t="shared" si="8"/>
        <v>0</v>
      </c>
      <c r="T24" s="317">
        <f t="shared" si="9"/>
        <v>0</v>
      </c>
      <c r="U24" s="461">
        <v>7</v>
      </c>
      <c r="V24" s="303">
        <f t="shared" si="10"/>
        <v>0.25</v>
      </c>
      <c r="W24" s="317">
        <f t="shared" si="11"/>
        <v>5.185185185185185E-2</v>
      </c>
      <c r="X24" s="460">
        <v>28</v>
      </c>
      <c r="Y24" s="303">
        <v>1</v>
      </c>
      <c r="Z24" s="304">
        <f t="shared" si="12"/>
        <v>2.3972602739726026E-2</v>
      </c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s="245" customFormat="1" ht="13.5" x14ac:dyDescent="0.25">
      <c r="A25" s="455"/>
      <c r="B25" s="459" t="s">
        <v>17</v>
      </c>
      <c r="C25" s="460">
        <v>3</v>
      </c>
      <c r="D25" s="303">
        <f t="shared" si="13"/>
        <v>0.6</v>
      </c>
      <c r="E25" s="304">
        <f t="shared" si="14"/>
        <v>7.1090047393364926E-3</v>
      </c>
      <c r="F25" s="461">
        <v>1</v>
      </c>
      <c r="G25" s="303">
        <f t="shared" si="0"/>
        <v>0.2</v>
      </c>
      <c r="H25" s="317">
        <f t="shared" si="1"/>
        <v>2.012072434607646E-3</v>
      </c>
      <c r="I25" s="460">
        <v>0</v>
      </c>
      <c r="J25" s="303">
        <f t="shared" si="2"/>
        <v>0</v>
      </c>
      <c r="K25" s="304">
        <f t="shared" si="3"/>
        <v>0</v>
      </c>
      <c r="L25" s="461">
        <v>0</v>
      </c>
      <c r="M25" s="303">
        <f t="shared" si="4"/>
        <v>0</v>
      </c>
      <c r="N25" s="317">
        <f t="shared" si="5"/>
        <v>0</v>
      </c>
      <c r="O25" s="460">
        <v>0</v>
      </c>
      <c r="P25" s="303">
        <f t="shared" si="6"/>
        <v>0</v>
      </c>
      <c r="Q25" s="304">
        <f t="shared" si="7"/>
        <v>0</v>
      </c>
      <c r="R25" s="461">
        <v>0</v>
      </c>
      <c r="S25" s="303">
        <f t="shared" si="8"/>
        <v>0</v>
      </c>
      <c r="T25" s="317">
        <f t="shared" si="9"/>
        <v>0</v>
      </c>
      <c r="U25" s="461">
        <v>1</v>
      </c>
      <c r="V25" s="303">
        <f t="shared" si="10"/>
        <v>0.2</v>
      </c>
      <c r="W25" s="317">
        <f t="shared" si="11"/>
        <v>7.4074074074074077E-3</v>
      </c>
      <c r="X25" s="460">
        <v>5</v>
      </c>
      <c r="Y25" s="303">
        <v>1</v>
      </c>
      <c r="Z25" s="304">
        <f t="shared" si="12"/>
        <v>4.2808219178082189E-3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s="245" customFormat="1" ht="13.5" x14ac:dyDescent="0.25">
      <c r="A26" s="455"/>
      <c r="B26" s="459" t="s">
        <v>138</v>
      </c>
      <c r="C26" s="460">
        <v>2</v>
      </c>
      <c r="D26" s="303">
        <f t="shared" si="13"/>
        <v>0.4</v>
      </c>
      <c r="E26" s="304">
        <f t="shared" si="14"/>
        <v>4.7393364928909956E-3</v>
      </c>
      <c r="F26" s="461">
        <v>3</v>
      </c>
      <c r="G26" s="303">
        <f t="shared" si="0"/>
        <v>0.6</v>
      </c>
      <c r="H26" s="317">
        <f t="shared" si="1"/>
        <v>6.0362173038229373E-3</v>
      </c>
      <c r="I26" s="460">
        <v>0</v>
      </c>
      <c r="J26" s="303">
        <f t="shared" si="2"/>
        <v>0</v>
      </c>
      <c r="K26" s="304">
        <f t="shared" si="3"/>
        <v>0</v>
      </c>
      <c r="L26" s="461">
        <v>0</v>
      </c>
      <c r="M26" s="303">
        <f t="shared" si="4"/>
        <v>0</v>
      </c>
      <c r="N26" s="317">
        <f t="shared" si="5"/>
        <v>0</v>
      </c>
      <c r="O26" s="460">
        <v>0</v>
      </c>
      <c r="P26" s="303">
        <f t="shared" si="6"/>
        <v>0</v>
      </c>
      <c r="Q26" s="304">
        <f t="shared" si="7"/>
        <v>0</v>
      </c>
      <c r="R26" s="461">
        <v>0</v>
      </c>
      <c r="S26" s="303">
        <f t="shared" si="8"/>
        <v>0</v>
      </c>
      <c r="T26" s="317">
        <f t="shared" si="9"/>
        <v>0</v>
      </c>
      <c r="U26" s="461">
        <v>0</v>
      </c>
      <c r="V26" s="303">
        <f t="shared" si="10"/>
        <v>0</v>
      </c>
      <c r="W26" s="317">
        <f t="shared" si="11"/>
        <v>0</v>
      </c>
      <c r="X26" s="460">
        <v>5</v>
      </c>
      <c r="Y26" s="303">
        <v>1</v>
      </c>
      <c r="Z26" s="304">
        <f t="shared" si="12"/>
        <v>4.2808219178082189E-3</v>
      </c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s="245" customFormat="1" ht="13.5" x14ac:dyDescent="0.25">
      <c r="A27" s="455"/>
      <c r="B27" s="459" t="s">
        <v>18</v>
      </c>
      <c r="C27" s="460">
        <v>10</v>
      </c>
      <c r="D27" s="303">
        <f t="shared" si="13"/>
        <v>0.7142857142857143</v>
      </c>
      <c r="E27" s="304">
        <f t="shared" si="14"/>
        <v>2.3696682464454975E-2</v>
      </c>
      <c r="F27" s="461">
        <v>3</v>
      </c>
      <c r="G27" s="303">
        <f t="shared" si="0"/>
        <v>0.21428571428571427</v>
      </c>
      <c r="H27" s="317">
        <f t="shared" si="1"/>
        <v>6.0362173038229373E-3</v>
      </c>
      <c r="I27" s="460">
        <v>0</v>
      </c>
      <c r="J27" s="303">
        <f t="shared" si="2"/>
        <v>0</v>
      </c>
      <c r="K27" s="304">
        <f t="shared" si="3"/>
        <v>0</v>
      </c>
      <c r="L27" s="461">
        <v>0</v>
      </c>
      <c r="M27" s="303">
        <f t="shared" si="4"/>
        <v>0</v>
      </c>
      <c r="N27" s="317">
        <f t="shared" si="5"/>
        <v>0</v>
      </c>
      <c r="O27" s="460">
        <v>1</v>
      </c>
      <c r="P27" s="303">
        <f t="shared" si="6"/>
        <v>7.1428571428571425E-2</v>
      </c>
      <c r="Q27" s="304">
        <f t="shared" si="7"/>
        <v>1.8867924528301886E-2</v>
      </c>
      <c r="R27" s="461">
        <v>0</v>
      </c>
      <c r="S27" s="303">
        <f t="shared" si="8"/>
        <v>0</v>
      </c>
      <c r="T27" s="317">
        <f t="shared" si="9"/>
        <v>0</v>
      </c>
      <c r="U27" s="461">
        <v>0</v>
      </c>
      <c r="V27" s="303">
        <f t="shared" si="10"/>
        <v>0</v>
      </c>
      <c r="W27" s="317">
        <f t="shared" si="11"/>
        <v>0</v>
      </c>
      <c r="X27" s="460">
        <v>14</v>
      </c>
      <c r="Y27" s="303">
        <v>1</v>
      </c>
      <c r="Z27" s="304">
        <f t="shared" si="12"/>
        <v>1.1986301369863013E-2</v>
      </c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s="245" customFormat="1" ht="13.5" x14ac:dyDescent="0.25">
      <c r="A28" s="455"/>
      <c r="B28" s="459" t="s">
        <v>19</v>
      </c>
      <c r="C28" s="460">
        <v>8</v>
      </c>
      <c r="D28" s="303">
        <f t="shared" si="13"/>
        <v>0.47058823529411764</v>
      </c>
      <c r="E28" s="304">
        <f t="shared" si="14"/>
        <v>1.8957345971563982E-2</v>
      </c>
      <c r="F28" s="461">
        <v>8</v>
      </c>
      <c r="G28" s="303">
        <f t="shared" si="0"/>
        <v>0.47058823529411764</v>
      </c>
      <c r="H28" s="317">
        <f t="shared" si="1"/>
        <v>1.6096579476861168E-2</v>
      </c>
      <c r="I28" s="460">
        <v>0</v>
      </c>
      <c r="J28" s="303">
        <f t="shared" si="2"/>
        <v>0</v>
      </c>
      <c r="K28" s="304">
        <f t="shared" si="3"/>
        <v>0</v>
      </c>
      <c r="L28" s="461">
        <v>1</v>
      </c>
      <c r="M28" s="303">
        <f t="shared" si="4"/>
        <v>5.8823529411764705E-2</v>
      </c>
      <c r="N28" s="317">
        <f t="shared" si="5"/>
        <v>2.8571428571428571E-2</v>
      </c>
      <c r="O28" s="460">
        <v>0</v>
      </c>
      <c r="P28" s="303">
        <f t="shared" si="6"/>
        <v>0</v>
      </c>
      <c r="Q28" s="304">
        <f t="shared" si="7"/>
        <v>0</v>
      </c>
      <c r="R28" s="461">
        <v>0</v>
      </c>
      <c r="S28" s="303">
        <f t="shared" si="8"/>
        <v>0</v>
      </c>
      <c r="T28" s="317">
        <f t="shared" si="9"/>
        <v>0</v>
      </c>
      <c r="U28" s="461">
        <v>0</v>
      </c>
      <c r="V28" s="303">
        <f t="shared" si="10"/>
        <v>0</v>
      </c>
      <c r="W28" s="317">
        <f t="shared" si="11"/>
        <v>0</v>
      </c>
      <c r="X28" s="460">
        <v>17</v>
      </c>
      <c r="Y28" s="303">
        <v>1</v>
      </c>
      <c r="Z28" s="304">
        <f t="shared" si="12"/>
        <v>1.4554794520547944E-2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s="245" customFormat="1" ht="13.5" x14ac:dyDescent="0.25">
      <c r="A29" s="455"/>
      <c r="B29" s="459" t="s">
        <v>20</v>
      </c>
      <c r="C29" s="460">
        <v>5</v>
      </c>
      <c r="D29" s="303">
        <f t="shared" si="13"/>
        <v>0.1</v>
      </c>
      <c r="E29" s="304">
        <f t="shared" si="14"/>
        <v>1.1848341232227487E-2</v>
      </c>
      <c r="F29" s="461">
        <v>29</v>
      </c>
      <c r="G29" s="303">
        <f t="shared" si="0"/>
        <v>0.57999999999999996</v>
      </c>
      <c r="H29" s="317">
        <f t="shared" si="1"/>
        <v>5.8350100603621731E-2</v>
      </c>
      <c r="I29" s="460">
        <v>1</v>
      </c>
      <c r="J29" s="303">
        <f t="shared" si="2"/>
        <v>0.02</v>
      </c>
      <c r="K29" s="304">
        <f t="shared" si="3"/>
        <v>0.2</v>
      </c>
      <c r="L29" s="461">
        <v>0</v>
      </c>
      <c r="M29" s="303">
        <f t="shared" si="4"/>
        <v>0</v>
      </c>
      <c r="N29" s="317">
        <f t="shared" si="5"/>
        <v>0</v>
      </c>
      <c r="O29" s="460">
        <v>3</v>
      </c>
      <c r="P29" s="303">
        <f t="shared" si="6"/>
        <v>0.06</v>
      </c>
      <c r="Q29" s="304">
        <f t="shared" si="7"/>
        <v>5.6603773584905662E-2</v>
      </c>
      <c r="R29" s="461">
        <v>0</v>
      </c>
      <c r="S29" s="303">
        <f t="shared" si="8"/>
        <v>0</v>
      </c>
      <c r="T29" s="317">
        <f t="shared" si="9"/>
        <v>0</v>
      </c>
      <c r="U29" s="461">
        <v>12</v>
      </c>
      <c r="V29" s="303">
        <f t="shared" si="10"/>
        <v>0.24</v>
      </c>
      <c r="W29" s="317">
        <f t="shared" si="11"/>
        <v>8.8888888888888892E-2</v>
      </c>
      <c r="X29" s="460">
        <v>50</v>
      </c>
      <c r="Y29" s="303">
        <v>1</v>
      </c>
      <c r="Z29" s="304">
        <f t="shared" si="12"/>
        <v>4.2808219178082189E-2</v>
      </c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s="245" customFormat="1" ht="13.5" x14ac:dyDescent="0.25">
      <c r="A30" s="455"/>
      <c r="B30" s="459" t="s">
        <v>36</v>
      </c>
      <c r="C30" s="460">
        <v>9</v>
      </c>
      <c r="D30" s="303">
        <f t="shared" si="13"/>
        <v>0.32142857142857145</v>
      </c>
      <c r="E30" s="304">
        <f t="shared" si="14"/>
        <v>2.132701421800948E-2</v>
      </c>
      <c r="F30" s="461">
        <v>10</v>
      </c>
      <c r="G30" s="303">
        <f t="shared" si="0"/>
        <v>0.35714285714285715</v>
      </c>
      <c r="H30" s="317">
        <f t="shared" si="1"/>
        <v>2.0120724346076459E-2</v>
      </c>
      <c r="I30" s="460">
        <v>0</v>
      </c>
      <c r="J30" s="303">
        <f t="shared" si="2"/>
        <v>0</v>
      </c>
      <c r="K30" s="304">
        <f t="shared" si="3"/>
        <v>0</v>
      </c>
      <c r="L30" s="461">
        <v>3</v>
      </c>
      <c r="M30" s="303">
        <f t="shared" si="4"/>
        <v>0.10714285714285714</v>
      </c>
      <c r="N30" s="317">
        <f t="shared" si="5"/>
        <v>8.5714285714285715E-2</v>
      </c>
      <c r="O30" s="460">
        <v>1</v>
      </c>
      <c r="P30" s="303">
        <f t="shared" si="6"/>
        <v>3.5714285714285712E-2</v>
      </c>
      <c r="Q30" s="304">
        <f t="shared" si="7"/>
        <v>1.8867924528301886E-2</v>
      </c>
      <c r="R30" s="461">
        <v>0</v>
      </c>
      <c r="S30" s="303">
        <f t="shared" si="8"/>
        <v>0</v>
      </c>
      <c r="T30" s="317">
        <f t="shared" si="9"/>
        <v>0</v>
      </c>
      <c r="U30" s="461">
        <v>5</v>
      </c>
      <c r="V30" s="303">
        <f t="shared" si="10"/>
        <v>0.17857142857142858</v>
      </c>
      <c r="W30" s="317">
        <f t="shared" si="11"/>
        <v>3.7037037037037035E-2</v>
      </c>
      <c r="X30" s="460">
        <v>28</v>
      </c>
      <c r="Y30" s="303">
        <v>1</v>
      </c>
      <c r="Z30" s="304">
        <f t="shared" si="12"/>
        <v>2.3972602739726026E-2</v>
      </c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s="245" customFormat="1" ht="13.5" x14ac:dyDescent="0.25">
      <c r="A31" s="455"/>
      <c r="B31" s="459" t="s">
        <v>37</v>
      </c>
      <c r="C31" s="460">
        <v>11</v>
      </c>
      <c r="D31" s="303">
        <f t="shared" si="13"/>
        <v>0.35483870967741937</v>
      </c>
      <c r="E31" s="304">
        <f t="shared" si="14"/>
        <v>2.6066350710900472E-2</v>
      </c>
      <c r="F31" s="461">
        <v>14</v>
      </c>
      <c r="G31" s="303">
        <f t="shared" si="0"/>
        <v>0.45161290322580644</v>
      </c>
      <c r="H31" s="317">
        <f t="shared" si="1"/>
        <v>2.8169014084507043E-2</v>
      </c>
      <c r="I31" s="460">
        <v>0</v>
      </c>
      <c r="J31" s="303">
        <f t="shared" si="2"/>
        <v>0</v>
      </c>
      <c r="K31" s="304">
        <f t="shared" si="3"/>
        <v>0</v>
      </c>
      <c r="L31" s="461">
        <v>1</v>
      </c>
      <c r="M31" s="303">
        <f t="shared" si="4"/>
        <v>3.2258064516129031E-2</v>
      </c>
      <c r="N31" s="317">
        <f t="shared" si="5"/>
        <v>2.8571428571428571E-2</v>
      </c>
      <c r="O31" s="460">
        <v>1</v>
      </c>
      <c r="P31" s="303">
        <f t="shared" si="6"/>
        <v>3.2258064516129031E-2</v>
      </c>
      <c r="Q31" s="304">
        <f t="shared" si="7"/>
        <v>1.8867924528301886E-2</v>
      </c>
      <c r="R31" s="461">
        <v>0</v>
      </c>
      <c r="S31" s="303">
        <f t="shared" si="8"/>
        <v>0</v>
      </c>
      <c r="T31" s="317">
        <f t="shared" si="9"/>
        <v>0</v>
      </c>
      <c r="U31" s="461">
        <v>4</v>
      </c>
      <c r="V31" s="303">
        <f t="shared" si="10"/>
        <v>0.12903225806451613</v>
      </c>
      <c r="W31" s="317">
        <f t="shared" si="11"/>
        <v>2.9629629629629631E-2</v>
      </c>
      <c r="X31" s="460">
        <v>31</v>
      </c>
      <c r="Y31" s="303">
        <v>1</v>
      </c>
      <c r="Z31" s="304">
        <f t="shared" si="12"/>
        <v>2.6541095890410957E-2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s="245" customFormat="1" ht="13.5" x14ac:dyDescent="0.25">
      <c r="A32" s="455"/>
      <c r="B32" s="459" t="s">
        <v>40</v>
      </c>
      <c r="C32" s="460">
        <v>15</v>
      </c>
      <c r="D32" s="303">
        <f t="shared" si="13"/>
        <v>0.25862068965517243</v>
      </c>
      <c r="E32" s="304">
        <f t="shared" si="14"/>
        <v>3.5545023696682464E-2</v>
      </c>
      <c r="F32" s="461">
        <v>33</v>
      </c>
      <c r="G32" s="303">
        <f t="shared" si="0"/>
        <v>0.56896551724137934</v>
      </c>
      <c r="H32" s="317">
        <f t="shared" si="1"/>
        <v>6.6398390342052319E-2</v>
      </c>
      <c r="I32" s="460">
        <v>0</v>
      </c>
      <c r="J32" s="303">
        <f t="shared" si="2"/>
        <v>0</v>
      </c>
      <c r="K32" s="304">
        <f t="shared" si="3"/>
        <v>0</v>
      </c>
      <c r="L32" s="461">
        <v>2</v>
      </c>
      <c r="M32" s="303">
        <f t="shared" si="4"/>
        <v>3.4482758620689655E-2</v>
      </c>
      <c r="N32" s="317">
        <f t="shared" si="5"/>
        <v>5.7142857142857141E-2</v>
      </c>
      <c r="O32" s="460">
        <v>2</v>
      </c>
      <c r="P32" s="303">
        <f t="shared" si="6"/>
        <v>3.4482758620689655E-2</v>
      </c>
      <c r="Q32" s="304">
        <f t="shared" si="7"/>
        <v>3.7735849056603772E-2</v>
      </c>
      <c r="R32" s="461">
        <v>0</v>
      </c>
      <c r="S32" s="303">
        <f t="shared" si="8"/>
        <v>0</v>
      </c>
      <c r="T32" s="317">
        <f t="shared" si="9"/>
        <v>0</v>
      </c>
      <c r="U32" s="461">
        <v>6</v>
      </c>
      <c r="V32" s="303">
        <f t="shared" si="10"/>
        <v>0.10344827586206896</v>
      </c>
      <c r="W32" s="317">
        <f t="shared" si="11"/>
        <v>4.4444444444444446E-2</v>
      </c>
      <c r="X32" s="460">
        <v>58</v>
      </c>
      <c r="Y32" s="303">
        <v>1</v>
      </c>
      <c r="Z32" s="304">
        <f t="shared" si="12"/>
        <v>4.965753424657534E-2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245" customFormat="1" ht="13.5" x14ac:dyDescent="0.25">
      <c r="A33" s="455"/>
      <c r="B33" s="459" t="s">
        <v>21</v>
      </c>
      <c r="C33" s="460">
        <v>9</v>
      </c>
      <c r="D33" s="303">
        <f t="shared" si="13"/>
        <v>0.39130434782608697</v>
      </c>
      <c r="E33" s="304">
        <f t="shared" si="14"/>
        <v>2.132701421800948E-2</v>
      </c>
      <c r="F33" s="461">
        <v>4</v>
      </c>
      <c r="G33" s="303">
        <f t="shared" si="0"/>
        <v>0.17391304347826086</v>
      </c>
      <c r="H33" s="317">
        <f t="shared" si="1"/>
        <v>8.0482897384305842E-3</v>
      </c>
      <c r="I33" s="460">
        <v>0</v>
      </c>
      <c r="J33" s="303">
        <f t="shared" si="2"/>
        <v>0</v>
      </c>
      <c r="K33" s="304">
        <f t="shared" si="3"/>
        <v>0</v>
      </c>
      <c r="L33" s="461">
        <v>1</v>
      </c>
      <c r="M33" s="303">
        <f t="shared" si="4"/>
        <v>4.3478260869565216E-2</v>
      </c>
      <c r="N33" s="317">
        <f t="shared" si="5"/>
        <v>2.8571428571428571E-2</v>
      </c>
      <c r="O33" s="460">
        <v>4</v>
      </c>
      <c r="P33" s="303">
        <f t="shared" si="6"/>
        <v>0.17391304347826086</v>
      </c>
      <c r="Q33" s="304">
        <f t="shared" si="7"/>
        <v>7.5471698113207544E-2</v>
      </c>
      <c r="R33" s="461">
        <v>0</v>
      </c>
      <c r="S33" s="303">
        <f t="shared" si="8"/>
        <v>0</v>
      </c>
      <c r="T33" s="317">
        <f t="shared" si="9"/>
        <v>0</v>
      </c>
      <c r="U33" s="461">
        <v>5</v>
      </c>
      <c r="V33" s="303">
        <f t="shared" si="10"/>
        <v>0.21739130434782608</v>
      </c>
      <c r="W33" s="317">
        <f t="shared" si="11"/>
        <v>3.7037037037037035E-2</v>
      </c>
      <c r="X33" s="460">
        <v>23</v>
      </c>
      <c r="Y33" s="303">
        <v>1</v>
      </c>
      <c r="Z33" s="304">
        <f t="shared" si="12"/>
        <v>1.9691780821917807E-2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245" customFormat="1" ht="13.5" x14ac:dyDescent="0.25">
      <c r="A34" s="455"/>
      <c r="B34" s="459" t="s">
        <v>7</v>
      </c>
      <c r="C34" s="460">
        <v>46</v>
      </c>
      <c r="D34" s="303">
        <f t="shared" si="13"/>
        <v>0.58974358974358976</v>
      </c>
      <c r="E34" s="304">
        <f t="shared" si="14"/>
        <v>0.10900473933649289</v>
      </c>
      <c r="F34" s="461">
        <v>16</v>
      </c>
      <c r="G34" s="303">
        <f t="shared" si="0"/>
        <v>0.20512820512820512</v>
      </c>
      <c r="H34" s="317">
        <f t="shared" si="1"/>
        <v>3.2193158953722337E-2</v>
      </c>
      <c r="I34" s="460">
        <v>0</v>
      </c>
      <c r="J34" s="303">
        <f t="shared" si="2"/>
        <v>0</v>
      </c>
      <c r="K34" s="304">
        <f t="shared" si="3"/>
        <v>0</v>
      </c>
      <c r="L34" s="461">
        <v>1</v>
      </c>
      <c r="M34" s="303">
        <f t="shared" si="4"/>
        <v>1.282051282051282E-2</v>
      </c>
      <c r="N34" s="317">
        <f t="shared" si="5"/>
        <v>2.8571428571428571E-2</v>
      </c>
      <c r="O34" s="460">
        <v>3</v>
      </c>
      <c r="P34" s="303">
        <f t="shared" si="6"/>
        <v>3.8461538461538464E-2</v>
      </c>
      <c r="Q34" s="304">
        <f t="shared" si="7"/>
        <v>5.6603773584905662E-2</v>
      </c>
      <c r="R34" s="461">
        <v>2</v>
      </c>
      <c r="S34" s="303">
        <f t="shared" si="8"/>
        <v>2.564102564102564E-2</v>
      </c>
      <c r="T34" s="317">
        <f t="shared" si="9"/>
        <v>9.5238095238095233E-2</v>
      </c>
      <c r="U34" s="461">
        <v>10</v>
      </c>
      <c r="V34" s="303">
        <f t="shared" si="10"/>
        <v>0.12820512820512819</v>
      </c>
      <c r="W34" s="317">
        <f t="shared" si="11"/>
        <v>7.407407407407407E-2</v>
      </c>
      <c r="X34" s="460">
        <v>78</v>
      </c>
      <c r="Y34" s="303">
        <v>1</v>
      </c>
      <c r="Z34" s="304">
        <f t="shared" si="12"/>
        <v>6.6780821917808222E-2</v>
      </c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245" customFormat="1" ht="13.5" x14ac:dyDescent="0.25">
      <c r="A35" s="455"/>
      <c r="B35" s="459" t="s">
        <v>32</v>
      </c>
      <c r="C35" s="460">
        <v>11</v>
      </c>
      <c r="D35" s="303">
        <f t="shared" si="13"/>
        <v>0.57894736842105265</v>
      </c>
      <c r="E35" s="304">
        <f t="shared" si="14"/>
        <v>2.6066350710900472E-2</v>
      </c>
      <c r="F35" s="461">
        <v>8</v>
      </c>
      <c r="G35" s="303">
        <f t="shared" si="0"/>
        <v>0.42105263157894735</v>
      </c>
      <c r="H35" s="317">
        <f t="shared" si="1"/>
        <v>1.6096579476861168E-2</v>
      </c>
      <c r="I35" s="460">
        <v>0</v>
      </c>
      <c r="J35" s="303">
        <f t="shared" si="2"/>
        <v>0</v>
      </c>
      <c r="K35" s="304">
        <f t="shared" si="3"/>
        <v>0</v>
      </c>
      <c r="L35" s="461">
        <v>0</v>
      </c>
      <c r="M35" s="303">
        <f t="shared" si="4"/>
        <v>0</v>
      </c>
      <c r="N35" s="317">
        <f t="shared" si="5"/>
        <v>0</v>
      </c>
      <c r="O35" s="460">
        <v>0</v>
      </c>
      <c r="P35" s="303">
        <f t="shared" si="6"/>
        <v>0</v>
      </c>
      <c r="Q35" s="304">
        <f t="shared" si="7"/>
        <v>0</v>
      </c>
      <c r="R35" s="461">
        <v>0</v>
      </c>
      <c r="S35" s="303">
        <f t="shared" si="8"/>
        <v>0</v>
      </c>
      <c r="T35" s="317">
        <f t="shared" si="9"/>
        <v>0</v>
      </c>
      <c r="U35" s="461">
        <v>0</v>
      </c>
      <c r="V35" s="303">
        <f t="shared" si="10"/>
        <v>0</v>
      </c>
      <c r="W35" s="317">
        <f t="shared" si="11"/>
        <v>0</v>
      </c>
      <c r="X35" s="460">
        <v>19</v>
      </c>
      <c r="Y35" s="303">
        <v>1</v>
      </c>
      <c r="Z35" s="304">
        <f t="shared" si="12"/>
        <v>1.6267123287671232E-2</v>
      </c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s="245" customFormat="1" ht="13.5" x14ac:dyDescent="0.25">
      <c r="A36" s="455"/>
      <c r="B36" s="459" t="s">
        <v>3</v>
      </c>
      <c r="C36" s="460">
        <v>15</v>
      </c>
      <c r="D36" s="303">
        <f t="shared" si="13"/>
        <v>0.68181818181818177</v>
      </c>
      <c r="E36" s="304">
        <f t="shared" si="14"/>
        <v>3.5545023696682464E-2</v>
      </c>
      <c r="F36" s="461">
        <v>6</v>
      </c>
      <c r="G36" s="303">
        <f t="shared" si="0"/>
        <v>0.27272727272727271</v>
      </c>
      <c r="H36" s="317">
        <f t="shared" si="1"/>
        <v>1.2072434607645875E-2</v>
      </c>
      <c r="I36" s="460">
        <v>0</v>
      </c>
      <c r="J36" s="303">
        <f t="shared" si="2"/>
        <v>0</v>
      </c>
      <c r="K36" s="304">
        <f t="shared" si="3"/>
        <v>0</v>
      </c>
      <c r="L36" s="461">
        <v>0</v>
      </c>
      <c r="M36" s="303">
        <f t="shared" si="4"/>
        <v>0</v>
      </c>
      <c r="N36" s="317">
        <f t="shared" si="5"/>
        <v>0</v>
      </c>
      <c r="O36" s="460">
        <v>0</v>
      </c>
      <c r="P36" s="303">
        <f t="shared" si="6"/>
        <v>0</v>
      </c>
      <c r="Q36" s="304">
        <f t="shared" si="7"/>
        <v>0</v>
      </c>
      <c r="R36" s="461">
        <v>0</v>
      </c>
      <c r="S36" s="303">
        <f t="shared" si="8"/>
        <v>0</v>
      </c>
      <c r="T36" s="317">
        <f t="shared" si="9"/>
        <v>0</v>
      </c>
      <c r="U36" s="461">
        <v>1</v>
      </c>
      <c r="V36" s="303">
        <f t="shared" si="10"/>
        <v>4.5454545454545456E-2</v>
      </c>
      <c r="W36" s="317">
        <f t="shared" si="11"/>
        <v>7.4074074074074077E-3</v>
      </c>
      <c r="X36" s="460">
        <v>22</v>
      </c>
      <c r="Y36" s="303">
        <v>1</v>
      </c>
      <c r="Z36" s="304">
        <f t="shared" si="12"/>
        <v>1.8835616438356163E-2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s="245" customFormat="1" ht="13.5" x14ac:dyDescent="0.25">
      <c r="A37" s="455"/>
      <c r="B37" s="456" t="s">
        <v>139</v>
      </c>
      <c r="C37" s="460">
        <v>30</v>
      </c>
      <c r="D37" s="303">
        <f t="shared" si="13"/>
        <v>0.63829787234042556</v>
      </c>
      <c r="E37" s="304">
        <f t="shared" si="14"/>
        <v>7.1090047393364927E-2</v>
      </c>
      <c r="F37" s="461">
        <v>14</v>
      </c>
      <c r="G37" s="303">
        <f t="shared" si="0"/>
        <v>0.2978723404255319</v>
      </c>
      <c r="H37" s="317">
        <f t="shared" si="1"/>
        <v>2.8169014084507043E-2</v>
      </c>
      <c r="I37" s="460">
        <v>0</v>
      </c>
      <c r="J37" s="303">
        <f t="shared" si="2"/>
        <v>0</v>
      </c>
      <c r="K37" s="304">
        <f t="shared" si="3"/>
        <v>0</v>
      </c>
      <c r="L37" s="461">
        <v>1</v>
      </c>
      <c r="M37" s="303">
        <f t="shared" si="4"/>
        <v>2.1276595744680851E-2</v>
      </c>
      <c r="N37" s="317">
        <f t="shared" si="5"/>
        <v>2.8571428571428571E-2</v>
      </c>
      <c r="O37" s="460">
        <v>0</v>
      </c>
      <c r="P37" s="303">
        <f t="shared" si="6"/>
        <v>0</v>
      </c>
      <c r="Q37" s="304">
        <f t="shared" si="7"/>
        <v>0</v>
      </c>
      <c r="R37" s="461">
        <v>0</v>
      </c>
      <c r="S37" s="303">
        <f t="shared" si="8"/>
        <v>0</v>
      </c>
      <c r="T37" s="317">
        <f t="shared" si="9"/>
        <v>0</v>
      </c>
      <c r="U37" s="461">
        <v>2</v>
      </c>
      <c r="V37" s="303">
        <f t="shared" si="10"/>
        <v>4.2553191489361701E-2</v>
      </c>
      <c r="W37" s="317">
        <f t="shared" si="11"/>
        <v>1.4814814814814815E-2</v>
      </c>
      <c r="X37" s="460">
        <v>47</v>
      </c>
      <c r="Y37" s="303">
        <v>1</v>
      </c>
      <c r="Z37" s="304">
        <f t="shared" si="12"/>
        <v>4.0239726027397262E-2</v>
      </c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s="245" customFormat="1" ht="13.5" x14ac:dyDescent="0.25">
      <c r="A38" s="455"/>
      <c r="B38" s="462"/>
      <c r="C38" s="460"/>
      <c r="D38" s="303"/>
      <c r="E38" s="304"/>
      <c r="F38" s="461"/>
      <c r="G38" s="303"/>
      <c r="H38" s="317"/>
      <c r="I38" s="460"/>
      <c r="J38" s="303"/>
      <c r="K38" s="304"/>
      <c r="L38" s="461"/>
      <c r="M38" s="303"/>
      <c r="N38" s="317"/>
      <c r="O38" s="460"/>
      <c r="P38" s="303"/>
      <c r="Q38" s="304"/>
      <c r="R38" s="461"/>
      <c r="S38" s="303"/>
      <c r="T38" s="317"/>
      <c r="U38" s="461"/>
      <c r="V38" s="303"/>
      <c r="W38" s="317"/>
      <c r="X38" s="460"/>
      <c r="Y38" s="303"/>
      <c r="Z38" s="304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245" customFormat="1" ht="13.5" x14ac:dyDescent="0.25">
      <c r="A39" s="463"/>
      <c r="B39" s="464" t="s">
        <v>22</v>
      </c>
      <c r="C39" s="465">
        <f>SUM(C8:C38)</f>
        <v>422</v>
      </c>
      <c r="D39" s="466">
        <f>C39/$X39</f>
        <v>0.3613013698630137</v>
      </c>
      <c r="E39" s="312">
        <v>1</v>
      </c>
      <c r="F39" s="467">
        <f>SUM(F8:F38)</f>
        <v>497</v>
      </c>
      <c r="G39" s="466">
        <f>F39/$X39</f>
        <v>0.42551369863013699</v>
      </c>
      <c r="H39" s="319">
        <v>1</v>
      </c>
      <c r="I39" s="465">
        <f>SUM(I8:I38)</f>
        <v>5</v>
      </c>
      <c r="J39" s="466">
        <f>I39/$X39</f>
        <v>4.2808219178082189E-3</v>
      </c>
      <c r="K39" s="312">
        <v>1</v>
      </c>
      <c r="L39" s="467">
        <f>SUM(L8:L38)</f>
        <v>35</v>
      </c>
      <c r="M39" s="466">
        <f>L39/$X39</f>
        <v>2.9965753424657533E-2</v>
      </c>
      <c r="N39" s="319">
        <v>1</v>
      </c>
      <c r="O39" s="465">
        <f>SUM(O8:O38)</f>
        <v>53</v>
      </c>
      <c r="P39" s="466">
        <f>O39/$X39</f>
        <v>4.5376712328767124E-2</v>
      </c>
      <c r="Q39" s="312">
        <v>1</v>
      </c>
      <c r="R39" s="467">
        <f>SUM(R8:R38)</f>
        <v>21</v>
      </c>
      <c r="S39" s="466">
        <f>R39/$X39</f>
        <v>1.797945205479452E-2</v>
      </c>
      <c r="T39" s="319">
        <v>1</v>
      </c>
      <c r="U39" s="467">
        <f>SUM(U8:U38)</f>
        <v>135</v>
      </c>
      <c r="V39" s="466">
        <f>U39/$X39</f>
        <v>0.11558219178082192</v>
      </c>
      <c r="W39" s="319">
        <v>1</v>
      </c>
      <c r="X39" s="465">
        <f>SUM(X8:X38)</f>
        <v>1168</v>
      </c>
      <c r="Y39" s="466">
        <v>1</v>
      </c>
      <c r="Z39" s="312">
        <v>1</v>
      </c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s="16" customFormat="1" ht="13.5" x14ac:dyDescent="0.25">
      <c r="A40" s="12"/>
      <c r="B40" s="13"/>
      <c r="C40" s="14"/>
      <c r="D40" s="15"/>
      <c r="E40" s="15"/>
      <c r="F40" s="14"/>
      <c r="G40" s="15"/>
      <c r="H40" s="15"/>
      <c r="I40" s="14"/>
      <c r="J40" s="15"/>
      <c r="K40" s="15"/>
      <c r="L40" s="14"/>
      <c r="M40" s="15"/>
      <c r="N40" s="15"/>
      <c r="O40" s="14"/>
      <c r="P40" s="15"/>
      <c r="Q40" s="15"/>
      <c r="R40" s="14"/>
      <c r="S40" s="15"/>
      <c r="T40" s="15"/>
      <c r="U40" s="14"/>
      <c r="V40" s="15"/>
      <c r="W40" s="15"/>
      <c r="X40" s="14"/>
      <c r="Y40" s="15"/>
      <c r="Z40" s="15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2.75" x14ac:dyDescent="0.2">
      <c r="A41" s="7" t="s">
        <v>56</v>
      </c>
    </row>
    <row r="42" spans="1:38" ht="13.5" thickBot="1" x14ac:dyDescent="0.25">
      <c r="A42" s="7"/>
    </row>
    <row r="43" spans="1:38" ht="12.75" thickBot="1" x14ac:dyDescent="0.25">
      <c r="A43" s="8" t="s">
        <v>0</v>
      </c>
      <c r="B43" s="8" t="s">
        <v>0</v>
      </c>
      <c r="C43" s="609" t="s">
        <v>45</v>
      </c>
      <c r="D43" s="609"/>
      <c r="E43" s="609"/>
      <c r="F43" s="609"/>
      <c r="G43" s="609"/>
      <c r="H43" s="609"/>
      <c r="I43" s="609"/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09"/>
      <c r="V43" s="609"/>
      <c r="W43" s="609"/>
      <c r="X43" s="610"/>
      <c r="Y43" s="610"/>
      <c r="Z43" s="610"/>
    </row>
    <row r="44" spans="1:38" ht="12.75" thickBot="1" x14ac:dyDescent="0.25">
      <c r="A44" s="9"/>
      <c r="B44" s="9"/>
      <c r="C44" s="611" t="s">
        <v>46</v>
      </c>
      <c r="D44" s="612"/>
      <c r="E44" s="613"/>
      <c r="F44" s="614" t="s">
        <v>47</v>
      </c>
      <c r="G44" s="611"/>
      <c r="H44" s="615"/>
      <c r="I44" s="594" t="s">
        <v>48</v>
      </c>
      <c r="J44" s="595"/>
      <c r="K44" s="595"/>
      <c r="L44" s="594" t="s">
        <v>49</v>
      </c>
      <c r="M44" s="595"/>
      <c r="N44" s="595"/>
      <c r="O44" s="594" t="s">
        <v>50</v>
      </c>
      <c r="P44" s="595"/>
      <c r="Q44" s="595"/>
      <c r="R44" s="594" t="s">
        <v>51</v>
      </c>
      <c r="S44" s="595"/>
      <c r="T44" s="595"/>
      <c r="U44" s="594" t="s">
        <v>52</v>
      </c>
      <c r="V44" s="595"/>
      <c r="W44" s="595"/>
      <c r="X44" s="596" t="s">
        <v>22</v>
      </c>
      <c r="Y44" s="597"/>
      <c r="Z44" s="598"/>
    </row>
    <row r="45" spans="1:38" ht="12.75" thickBot="1" x14ac:dyDescent="0.25">
      <c r="A45" s="9"/>
      <c r="B45" s="9"/>
      <c r="C45" s="21" t="s">
        <v>53</v>
      </c>
      <c r="D45" s="22" t="s">
        <v>54</v>
      </c>
      <c r="E45" s="22" t="s">
        <v>55</v>
      </c>
      <c r="F45" s="22" t="s">
        <v>53</v>
      </c>
      <c r="G45" s="23" t="s">
        <v>54</v>
      </c>
      <c r="H45" s="22" t="s">
        <v>55</v>
      </c>
      <c r="I45" s="22" t="s">
        <v>53</v>
      </c>
      <c r="J45" s="22" t="s">
        <v>54</v>
      </c>
      <c r="K45" s="24" t="s">
        <v>55</v>
      </c>
      <c r="L45" s="21" t="s">
        <v>53</v>
      </c>
      <c r="M45" s="22" t="s">
        <v>54</v>
      </c>
      <c r="N45" s="22" t="s">
        <v>55</v>
      </c>
      <c r="O45" s="22" t="s">
        <v>53</v>
      </c>
      <c r="P45" s="23" t="s">
        <v>54</v>
      </c>
      <c r="Q45" s="22" t="s">
        <v>55</v>
      </c>
      <c r="R45" s="22" t="s">
        <v>53</v>
      </c>
      <c r="S45" s="22" t="s">
        <v>54</v>
      </c>
      <c r="T45" s="24" t="s">
        <v>55</v>
      </c>
      <c r="U45" s="22" t="s">
        <v>53</v>
      </c>
      <c r="V45" s="23" t="s">
        <v>54</v>
      </c>
      <c r="W45" s="22" t="s">
        <v>55</v>
      </c>
      <c r="X45" s="25" t="s">
        <v>53</v>
      </c>
      <c r="Y45" s="25" t="s">
        <v>54</v>
      </c>
      <c r="Z45" s="26" t="s">
        <v>55</v>
      </c>
    </row>
    <row r="46" spans="1:38" ht="13.5" x14ac:dyDescent="0.25">
      <c r="A46" s="27" t="s">
        <v>26</v>
      </c>
      <c r="B46" s="27" t="s">
        <v>1</v>
      </c>
      <c r="C46" s="28">
        <v>10</v>
      </c>
      <c r="D46" s="29">
        <v>0.35699999999999998</v>
      </c>
      <c r="E46" s="29">
        <v>3.2000000000000001E-2</v>
      </c>
      <c r="F46" s="30">
        <v>15</v>
      </c>
      <c r="G46" s="31">
        <v>0.53600000000000003</v>
      </c>
      <c r="H46" s="29">
        <v>4.4999999999999998E-2</v>
      </c>
      <c r="I46" s="30">
        <v>0</v>
      </c>
      <c r="J46" s="29">
        <v>0</v>
      </c>
      <c r="K46" s="31">
        <v>0</v>
      </c>
      <c r="L46" s="32">
        <v>0</v>
      </c>
      <c r="M46" s="29">
        <v>0</v>
      </c>
      <c r="N46" s="29">
        <v>0</v>
      </c>
      <c r="O46" s="32">
        <v>0</v>
      </c>
      <c r="P46" s="29">
        <v>0</v>
      </c>
      <c r="Q46" s="29">
        <v>0</v>
      </c>
      <c r="R46" s="32">
        <v>0</v>
      </c>
      <c r="S46" s="29">
        <v>0</v>
      </c>
      <c r="T46" s="29">
        <v>0</v>
      </c>
      <c r="U46" s="32">
        <v>3</v>
      </c>
      <c r="V46" s="29">
        <v>0.107</v>
      </c>
      <c r="W46" s="29">
        <v>3.1E-2</v>
      </c>
      <c r="X46" s="32">
        <v>28</v>
      </c>
      <c r="Y46" s="29">
        <v>1</v>
      </c>
      <c r="Z46" s="33">
        <v>3.5000000000000003E-2</v>
      </c>
      <c r="AB46" s="34"/>
      <c r="AC46" s="34"/>
      <c r="AD46" s="34"/>
      <c r="AF46" s="34"/>
      <c r="AG46" s="34"/>
      <c r="AH46" s="34"/>
    </row>
    <row r="47" spans="1:38" ht="13.5" x14ac:dyDescent="0.25">
      <c r="A47" s="35"/>
      <c r="B47" s="36" t="s">
        <v>2</v>
      </c>
      <c r="C47" s="37">
        <v>6</v>
      </c>
      <c r="D47" s="38">
        <v>0.42899999999999999</v>
      </c>
      <c r="E47" s="38">
        <v>1.9E-2</v>
      </c>
      <c r="F47" s="39">
        <v>5</v>
      </c>
      <c r="G47" s="40">
        <v>0.35699999999999998</v>
      </c>
      <c r="H47" s="38">
        <v>1.4999999999999999E-2</v>
      </c>
      <c r="I47" s="39">
        <v>0</v>
      </c>
      <c r="J47" s="38">
        <v>0</v>
      </c>
      <c r="K47" s="40">
        <v>0</v>
      </c>
      <c r="L47" s="41">
        <v>0</v>
      </c>
      <c r="M47" s="38">
        <v>0</v>
      </c>
      <c r="N47" s="38">
        <v>0</v>
      </c>
      <c r="O47" s="41">
        <v>2</v>
      </c>
      <c r="P47" s="38">
        <v>0.14299999999999999</v>
      </c>
      <c r="Q47" s="38">
        <v>0.05</v>
      </c>
      <c r="R47" s="41">
        <v>0</v>
      </c>
      <c r="S47" s="38">
        <v>0</v>
      </c>
      <c r="T47" s="38">
        <v>0</v>
      </c>
      <c r="U47" s="41">
        <v>1</v>
      </c>
      <c r="V47" s="38">
        <v>7.0999999999999994E-2</v>
      </c>
      <c r="W47" s="38">
        <v>0.01</v>
      </c>
      <c r="X47" s="41">
        <v>14</v>
      </c>
      <c r="Y47" s="38">
        <v>1</v>
      </c>
      <c r="Z47" s="42">
        <v>1.7000000000000001E-2</v>
      </c>
      <c r="AB47" s="34"/>
      <c r="AC47" s="34"/>
      <c r="AD47" s="34"/>
      <c r="AF47" s="34"/>
      <c r="AG47" s="34"/>
      <c r="AH47" s="34"/>
    </row>
    <row r="48" spans="1:38" ht="13.5" x14ac:dyDescent="0.25">
      <c r="A48" s="35"/>
      <c r="B48" s="36" t="s">
        <v>13</v>
      </c>
      <c r="C48" s="37">
        <v>3</v>
      </c>
      <c r="D48" s="38">
        <v>0.2</v>
      </c>
      <c r="E48" s="38">
        <v>0.01</v>
      </c>
      <c r="F48" s="39">
        <v>7</v>
      </c>
      <c r="G48" s="40">
        <v>0.46700000000000003</v>
      </c>
      <c r="H48" s="38">
        <v>2.1000000000000001E-2</v>
      </c>
      <c r="I48" s="39">
        <v>0</v>
      </c>
      <c r="J48" s="38">
        <v>0</v>
      </c>
      <c r="K48" s="40">
        <v>0</v>
      </c>
      <c r="L48" s="41">
        <v>0</v>
      </c>
      <c r="M48" s="38">
        <v>0</v>
      </c>
      <c r="N48" s="38">
        <v>0</v>
      </c>
      <c r="O48" s="41">
        <v>3</v>
      </c>
      <c r="P48" s="38">
        <v>0.2</v>
      </c>
      <c r="Q48" s="38">
        <v>7.4999999999999997E-2</v>
      </c>
      <c r="R48" s="41">
        <v>0</v>
      </c>
      <c r="S48" s="38">
        <v>0</v>
      </c>
      <c r="T48" s="38">
        <v>0</v>
      </c>
      <c r="U48" s="41">
        <v>2</v>
      </c>
      <c r="V48" s="38">
        <v>0.13300000000000001</v>
      </c>
      <c r="W48" s="38">
        <v>2.1000000000000001E-2</v>
      </c>
      <c r="X48" s="41">
        <v>15</v>
      </c>
      <c r="Y48" s="38">
        <v>1</v>
      </c>
      <c r="Z48" s="42">
        <v>1.9E-2</v>
      </c>
      <c r="AB48" s="34"/>
      <c r="AC48" s="34"/>
      <c r="AD48" s="34"/>
      <c r="AF48" s="34"/>
      <c r="AG48" s="34"/>
      <c r="AH48" s="34"/>
    </row>
    <row r="49" spans="1:34" ht="13.5" x14ac:dyDescent="0.25">
      <c r="A49" s="35"/>
      <c r="B49" s="36" t="s">
        <v>4</v>
      </c>
      <c r="C49" s="37">
        <v>10</v>
      </c>
      <c r="D49" s="38">
        <v>0.14899999999999999</v>
      </c>
      <c r="E49" s="38">
        <v>3.2000000000000001E-2</v>
      </c>
      <c r="F49" s="39">
        <v>46</v>
      </c>
      <c r="G49" s="40">
        <v>0.68700000000000006</v>
      </c>
      <c r="H49" s="38">
        <v>0.13700000000000001</v>
      </c>
      <c r="I49" s="39">
        <v>0</v>
      </c>
      <c r="J49" s="38">
        <v>0</v>
      </c>
      <c r="K49" s="40">
        <v>0</v>
      </c>
      <c r="L49" s="41">
        <v>0</v>
      </c>
      <c r="M49" s="38">
        <v>0</v>
      </c>
      <c r="N49" s="38">
        <v>0</v>
      </c>
      <c r="O49" s="41">
        <v>4</v>
      </c>
      <c r="P49" s="38">
        <v>0.06</v>
      </c>
      <c r="Q49" s="38">
        <v>0.1</v>
      </c>
      <c r="R49" s="41">
        <v>0</v>
      </c>
      <c r="S49" s="38">
        <v>0</v>
      </c>
      <c r="T49" s="38">
        <v>0</v>
      </c>
      <c r="U49" s="41">
        <v>7</v>
      </c>
      <c r="V49" s="38">
        <v>0.104</v>
      </c>
      <c r="W49" s="38">
        <v>7.2999999999999995E-2</v>
      </c>
      <c r="X49" s="41">
        <v>67</v>
      </c>
      <c r="Y49" s="38">
        <v>1</v>
      </c>
      <c r="Z49" s="42">
        <v>8.3000000000000004E-2</v>
      </c>
      <c r="AB49" s="34"/>
      <c r="AC49" s="34"/>
      <c r="AD49" s="34"/>
      <c r="AF49" s="34"/>
      <c r="AG49" s="34"/>
      <c r="AH49" s="34"/>
    </row>
    <row r="50" spans="1:34" ht="13.5" x14ac:dyDescent="0.25">
      <c r="A50" s="35"/>
      <c r="B50" s="36" t="s">
        <v>6</v>
      </c>
      <c r="C50" s="37">
        <v>8</v>
      </c>
      <c r="D50" s="38">
        <v>0.88900000000000001</v>
      </c>
      <c r="E50" s="38">
        <v>2.5999999999999999E-2</v>
      </c>
      <c r="F50" s="39">
        <v>1</v>
      </c>
      <c r="G50" s="40">
        <v>0.111</v>
      </c>
      <c r="H50" s="38">
        <v>3.0000000000000001E-3</v>
      </c>
      <c r="I50" s="39">
        <v>0</v>
      </c>
      <c r="J50" s="38">
        <v>0</v>
      </c>
      <c r="K50" s="40">
        <v>0</v>
      </c>
      <c r="L50" s="41">
        <v>0</v>
      </c>
      <c r="M50" s="38">
        <v>0</v>
      </c>
      <c r="N50" s="38">
        <v>0</v>
      </c>
      <c r="O50" s="41">
        <v>0</v>
      </c>
      <c r="P50" s="38">
        <v>0</v>
      </c>
      <c r="Q50" s="38">
        <v>0</v>
      </c>
      <c r="R50" s="41">
        <v>0</v>
      </c>
      <c r="S50" s="38">
        <v>0</v>
      </c>
      <c r="T50" s="38">
        <v>0</v>
      </c>
      <c r="U50" s="41">
        <v>0</v>
      </c>
      <c r="V50" s="38">
        <v>0</v>
      </c>
      <c r="W50" s="38">
        <v>0</v>
      </c>
      <c r="X50" s="41">
        <v>9</v>
      </c>
      <c r="Y50" s="38">
        <v>1</v>
      </c>
      <c r="Z50" s="42">
        <v>1.0999999999999999E-2</v>
      </c>
      <c r="AB50" s="34"/>
      <c r="AC50" s="34"/>
      <c r="AD50" s="34"/>
      <c r="AF50" s="34"/>
      <c r="AG50" s="34"/>
      <c r="AH50" s="34"/>
    </row>
    <row r="51" spans="1:34" ht="13.5" x14ac:dyDescent="0.25">
      <c r="A51" s="35"/>
      <c r="B51" s="36" t="s">
        <v>8</v>
      </c>
      <c r="C51" s="37">
        <v>2</v>
      </c>
      <c r="D51" s="38">
        <v>0.13300000000000001</v>
      </c>
      <c r="E51" s="38">
        <v>6.0000000000000001E-3</v>
      </c>
      <c r="F51" s="39">
        <v>8</v>
      </c>
      <c r="G51" s="40">
        <v>0.53300000000000003</v>
      </c>
      <c r="H51" s="38">
        <v>2.4E-2</v>
      </c>
      <c r="I51" s="39">
        <v>0</v>
      </c>
      <c r="J51" s="38">
        <v>0</v>
      </c>
      <c r="K51" s="40">
        <v>0</v>
      </c>
      <c r="L51" s="41">
        <v>0</v>
      </c>
      <c r="M51" s="38">
        <v>0</v>
      </c>
      <c r="N51" s="38">
        <v>0</v>
      </c>
      <c r="O51" s="41">
        <v>0</v>
      </c>
      <c r="P51" s="38">
        <v>0</v>
      </c>
      <c r="Q51" s="38">
        <v>0</v>
      </c>
      <c r="R51" s="41">
        <v>0</v>
      </c>
      <c r="S51" s="38">
        <v>0</v>
      </c>
      <c r="T51" s="38">
        <v>0</v>
      </c>
      <c r="U51" s="41">
        <v>5</v>
      </c>
      <c r="V51" s="38">
        <v>0.33300000000000002</v>
      </c>
      <c r="W51" s="38">
        <v>5.1999999999999998E-2</v>
      </c>
      <c r="X51" s="41">
        <v>15</v>
      </c>
      <c r="Y51" s="38">
        <v>1</v>
      </c>
      <c r="Z51" s="42">
        <v>1.9E-2</v>
      </c>
      <c r="AB51" s="34"/>
      <c r="AC51" s="34"/>
      <c r="AD51" s="34"/>
      <c r="AF51" s="34"/>
      <c r="AG51" s="34"/>
      <c r="AH51" s="34"/>
    </row>
    <row r="52" spans="1:34" ht="13.5" x14ac:dyDescent="0.25">
      <c r="A52" s="35"/>
      <c r="B52" s="36" t="s">
        <v>9</v>
      </c>
      <c r="C52" s="37">
        <v>17</v>
      </c>
      <c r="D52" s="38">
        <v>0.48599999999999999</v>
      </c>
      <c r="E52" s="38">
        <v>5.5E-2</v>
      </c>
      <c r="F52" s="39">
        <v>8</v>
      </c>
      <c r="G52" s="40">
        <v>0.22900000000000001</v>
      </c>
      <c r="H52" s="38">
        <v>2.4E-2</v>
      </c>
      <c r="I52" s="39">
        <v>0</v>
      </c>
      <c r="J52" s="38">
        <v>0</v>
      </c>
      <c r="K52" s="40">
        <v>0</v>
      </c>
      <c r="L52" s="41">
        <v>0</v>
      </c>
      <c r="M52" s="38">
        <v>0</v>
      </c>
      <c r="N52" s="38">
        <v>0</v>
      </c>
      <c r="O52" s="41">
        <v>0</v>
      </c>
      <c r="P52" s="38">
        <v>0</v>
      </c>
      <c r="Q52" s="38">
        <v>0</v>
      </c>
      <c r="R52" s="41">
        <v>4</v>
      </c>
      <c r="S52" s="38">
        <v>0.114</v>
      </c>
      <c r="T52" s="38">
        <v>0.4</v>
      </c>
      <c r="U52" s="41">
        <v>6</v>
      </c>
      <c r="V52" s="38">
        <v>0.17100000000000001</v>
      </c>
      <c r="W52" s="38">
        <v>6.3E-2</v>
      </c>
      <c r="X52" s="41">
        <v>35</v>
      </c>
      <c r="Y52" s="38">
        <v>1</v>
      </c>
      <c r="Z52" s="42">
        <v>4.2999999999999997E-2</v>
      </c>
      <c r="AB52" s="34"/>
      <c r="AC52" s="34"/>
      <c r="AD52" s="34"/>
      <c r="AF52" s="34"/>
      <c r="AG52" s="34"/>
      <c r="AH52" s="34"/>
    </row>
    <row r="53" spans="1:34" ht="13.5" x14ac:dyDescent="0.25">
      <c r="A53" s="35"/>
      <c r="B53" s="36" t="s">
        <v>10</v>
      </c>
      <c r="C53" s="37">
        <v>3</v>
      </c>
      <c r="D53" s="38">
        <v>0.13</v>
      </c>
      <c r="E53" s="38">
        <v>0.01</v>
      </c>
      <c r="F53" s="39">
        <v>14</v>
      </c>
      <c r="G53" s="40">
        <v>0.60899999999999999</v>
      </c>
      <c r="H53" s="38">
        <v>4.2000000000000003E-2</v>
      </c>
      <c r="I53" s="39">
        <v>1</v>
      </c>
      <c r="J53" s="38">
        <v>4.2999999999999997E-2</v>
      </c>
      <c r="K53" s="40">
        <v>1</v>
      </c>
      <c r="L53" s="41">
        <v>0</v>
      </c>
      <c r="M53" s="38">
        <v>0</v>
      </c>
      <c r="N53" s="38">
        <v>0</v>
      </c>
      <c r="O53" s="41">
        <v>5</v>
      </c>
      <c r="P53" s="38">
        <v>0.217</v>
      </c>
      <c r="Q53" s="38">
        <v>0.125</v>
      </c>
      <c r="R53" s="41">
        <v>0</v>
      </c>
      <c r="S53" s="38">
        <v>0</v>
      </c>
      <c r="T53" s="38">
        <v>0</v>
      </c>
      <c r="U53" s="41">
        <v>0</v>
      </c>
      <c r="V53" s="38">
        <v>0</v>
      </c>
      <c r="W53" s="38">
        <v>0</v>
      </c>
      <c r="X53" s="41">
        <v>23</v>
      </c>
      <c r="Y53" s="38">
        <v>1</v>
      </c>
      <c r="Z53" s="42">
        <v>2.8000000000000001E-2</v>
      </c>
      <c r="AB53" s="34"/>
      <c r="AC53" s="34"/>
      <c r="AD53" s="34"/>
      <c r="AF53" s="34"/>
      <c r="AG53" s="34"/>
      <c r="AH53" s="34"/>
    </row>
    <row r="54" spans="1:34" ht="13.5" x14ac:dyDescent="0.25">
      <c r="A54" s="35"/>
      <c r="B54" s="36" t="s">
        <v>5</v>
      </c>
      <c r="C54" s="37">
        <v>86</v>
      </c>
      <c r="D54" s="38">
        <v>0.628</v>
      </c>
      <c r="E54" s="38">
        <v>0.27700000000000002</v>
      </c>
      <c r="F54" s="39">
        <v>33</v>
      </c>
      <c r="G54" s="40">
        <v>0.24099999999999999</v>
      </c>
      <c r="H54" s="38">
        <v>9.9000000000000005E-2</v>
      </c>
      <c r="I54" s="39">
        <v>0</v>
      </c>
      <c r="J54" s="38">
        <v>0</v>
      </c>
      <c r="K54" s="40">
        <v>0</v>
      </c>
      <c r="L54" s="41">
        <v>2</v>
      </c>
      <c r="M54" s="38">
        <v>1.4999999999999999E-2</v>
      </c>
      <c r="N54" s="38">
        <v>0.11799999999999999</v>
      </c>
      <c r="O54" s="41">
        <v>11</v>
      </c>
      <c r="P54" s="38">
        <v>0.08</v>
      </c>
      <c r="Q54" s="38">
        <v>0.27500000000000002</v>
      </c>
      <c r="R54" s="41">
        <v>1</v>
      </c>
      <c r="S54" s="38">
        <v>7.0000000000000001E-3</v>
      </c>
      <c r="T54" s="38">
        <v>0.1</v>
      </c>
      <c r="U54" s="41">
        <v>4</v>
      </c>
      <c r="V54" s="38">
        <v>2.9000000000000001E-2</v>
      </c>
      <c r="W54" s="38">
        <v>4.2000000000000003E-2</v>
      </c>
      <c r="X54" s="41">
        <v>137</v>
      </c>
      <c r="Y54" s="38">
        <v>1</v>
      </c>
      <c r="Z54" s="42">
        <v>0.16900000000000001</v>
      </c>
      <c r="AB54" s="34"/>
      <c r="AC54" s="34"/>
      <c r="AD54" s="34"/>
      <c r="AF54" s="34"/>
      <c r="AG54" s="34"/>
      <c r="AH54" s="34"/>
    </row>
    <row r="55" spans="1:34" ht="13.5" x14ac:dyDescent="0.25">
      <c r="A55" s="35"/>
      <c r="B55" s="36" t="s">
        <v>12</v>
      </c>
      <c r="C55" s="37">
        <v>1</v>
      </c>
      <c r="D55" s="38">
        <v>7.0999999999999994E-2</v>
      </c>
      <c r="E55" s="38">
        <v>3.0000000000000001E-3</v>
      </c>
      <c r="F55" s="39">
        <v>10</v>
      </c>
      <c r="G55" s="40">
        <v>0.71399999999999997</v>
      </c>
      <c r="H55" s="38">
        <v>0.03</v>
      </c>
      <c r="I55" s="39">
        <v>0</v>
      </c>
      <c r="J55" s="38">
        <v>0</v>
      </c>
      <c r="K55" s="40">
        <v>0</v>
      </c>
      <c r="L55" s="41">
        <v>1</v>
      </c>
      <c r="M55" s="38">
        <v>7.0999999999999994E-2</v>
      </c>
      <c r="N55" s="38">
        <v>5.8999999999999997E-2</v>
      </c>
      <c r="O55" s="41">
        <v>0</v>
      </c>
      <c r="P55" s="38">
        <v>0</v>
      </c>
      <c r="Q55" s="38">
        <v>0</v>
      </c>
      <c r="R55" s="41">
        <v>0</v>
      </c>
      <c r="S55" s="38">
        <v>0</v>
      </c>
      <c r="T55" s="38">
        <v>0</v>
      </c>
      <c r="U55" s="41">
        <v>2</v>
      </c>
      <c r="V55" s="38">
        <v>0.14299999999999999</v>
      </c>
      <c r="W55" s="38">
        <v>2.1000000000000001E-2</v>
      </c>
      <c r="X55" s="41">
        <v>14</v>
      </c>
      <c r="Y55" s="38">
        <v>1</v>
      </c>
      <c r="Z55" s="42">
        <v>1.7000000000000001E-2</v>
      </c>
      <c r="AB55" s="34"/>
      <c r="AC55" s="34"/>
      <c r="AD55" s="34"/>
      <c r="AF55" s="34"/>
      <c r="AG55" s="34"/>
      <c r="AH55" s="34"/>
    </row>
    <row r="56" spans="1:34" ht="13.5" x14ac:dyDescent="0.25">
      <c r="A56" s="35"/>
      <c r="B56" s="36" t="s">
        <v>14</v>
      </c>
      <c r="C56" s="37">
        <v>20</v>
      </c>
      <c r="D56" s="38">
        <v>0.32300000000000001</v>
      </c>
      <c r="E56" s="38">
        <v>6.4000000000000001E-2</v>
      </c>
      <c r="F56" s="39">
        <v>26</v>
      </c>
      <c r="G56" s="40">
        <v>0.41899999999999998</v>
      </c>
      <c r="H56" s="38">
        <v>7.8E-2</v>
      </c>
      <c r="I56" s="39">
        <v>0</v>
      </c>
      <c r="J56" s="38">
        <v>0</v>
      </c>
      <c r="K56" s="40">
        <v>0</v>
      </c>
      <c r="L56" s="41">
        <v>1</v>
      </c>
      <c r="M56" s="38">
        <v>1.6E-2</v>
      </c>
      <c r="N56" s="38">
        <v>5.8999999999999997E-2</v>
      </c>
      <c r="O56" s="41">
        <v>1</v>
      </c>
      <c r="P56" s="38">
        <v>1.6E-2</v>
      </c>
      <c r="Q56" s="38">
        <v>2.5000000000000001E-2</v>
      </c>
      <c r="R56" s="41">
        <v>0</v>
      </c>
      <c r="S56" s="38">
        <v>0</v>
      </c>
      <c r="T56" s="38">
        <v>0</v>
      </c>
      <c r="U56" s="41">
        <v>14</v>
      </c>
      <c r="V56" s="38">
        <v>0.22600000000000001</v>
      </c>
      <c r="W56" s="38">
        <v>0.14599999999999999</v>
      </c>
      <c r="X56" s="41">
        <v>62</v>
      </c>
      <c r="Y56" s="38">
        <v>1</v>
      </c>
      <c r="Z56" s="42">
        <v>7.6999999999999999E-2</v>
      </c>
      <c r="AB56" s="34"/>
      <c r="AC56" s="34"/>
      <c r="AD56" s="34"/>
      <c r="AF56" s="34"/>
      <c r="AG56" s="34"/>
      <c r="AH56" s="34"/>
    </row>
    <row r="57" spans="1:34" ht="13.5" x14ac:dyDescent="0.25">
      <c r="A57" s="35"/>
      <c r="B57" s="36" t="s">
        <v>15</v>
      </c>
      <c r="C57" s="37">
        <v>23</v>
      </c>
      <c r="D57" s="38">
        <v>0.5</v>
      </c>
      <c r="E57" s="38">
        <v>7.3999999999999996E-2</v>
      </c>
      <c r="F57" s="39">
        <v>13</v>
      </c>
      <c r="G57" s="40">
        <v>0.28299999999999997</v>
      </c>
      <c r="H57" s="38">
        <v>3.9E-2</v>
      </c>
      <c r="I57" s="39">
        <v>0</v>
      </c>
      <c r="J57" s="38">
        <v>0</v>
      </c>
      <c r="K57" s="40">
        <v>0</v>
      </c>
      <c r="L57" s="41">
        <v>0</v>
      </c>
      <c r="M57" s="38">
        <v>0</v>
      </c>
      <c r="N57" s="38">
        <v>0</v>
      </c>
      <c r="O57" s="41">
        <v>2</v>
      </c>
      <c r="P57" s="38">
        <v>4.2999999999999997E-2</v>
      </c>
      <c r="Q57" s="38">
        <v>0.05</v>
      </c>
      <c r="R57" s="41">
        <v>1</v>
      </c>
      <c r="S57" s="38">
        <v>2.1999999999999999E-2</v>
      </c>
      <c r="T57" s="38">
        <v>0.1</v>
      </c>
      <c r="U57" s="41">
        <v>7</v>
      </c>
      <c r="V57" s="38">
        <v>0.152</v>
      </c>
      <c r="W57" s="38">
        <v>7.2999999999999995E-2</v>
      </c>
      <c r="X57" s="41">
        <v>46</v>
      </c>
      <c r="Y57" s="38">
        <v>1</v>
      </c>
      <c r="Z57" s="42">
        <v>5.7000000000000002E-2</v>
      </c>
      <c r="AB57" s="34"/>
      <c r="AC57" s="34"/>
      <c r="AD57" s="34"/>
      <c r="AF57" s="34"/>
      <c r="AG57" s="34"/>
      <c r="AH57" s="34"/>
    </row>
    <row r="58" spans="1:34" ht="13.5" x14ac:dyDescent="0.25">
      <c r="A58" s="35"/>
      <c r="B58" s="36" t="s">
        <v>16</v>
      </c>
      <c r="C58" s="37">
        <v>21</v>
      </c>
      <c r="D58" s="38">
        <v>0.38200000000000001</v>
      </c>
      <c r="E58" s="38">
        <v>6.8000000000000005E-2</v>
      </c>
      <c r="F58" s="39">
        <v>23</v>
      </c>
      <c r="G58" s="40">
        <v>0.41799999999999998</v>
      </c>
      <c r="H58" s="38">
        <v>6.9000000000000006E-2</v>
      </c>
      <c r="I58" s="39">
        <v>0</v>
      </c>
      <c r="J58" s="38">
        <v>0</v>
      </c>
      <c r="K58" s="40">
        <v>0</v>
      </c>
      <c r="L58" s="41">
        <v>3</v>
      </c>
      <c r="M58" s="38">
        <v>5.5E-2</v>
      </c>
      <c r="N58" s="38">
        <v>0.17599999999999999</v>
      </c>
      <c r="O58" s="41">
        <v>0</v>
      </c>
      <c r="P58" s="38">
        <v>0</v>
      </c>
      <c r="Q58" s="38">
        <v>0</v>
      </c>
      <c r="R58" s="41">
        <v>1</v>
      </c>
      <c r="S58" s="38">
        <v>1.7999999999999999E-2</v>
      </c>
      <c r="T58" s="38">
        <v>0.1</v>
      </c>
      <c r="U58" s="41">
        <v>7</v>
      </c>
      <c r="V58" s="38">
        <v>0.127</v>
      </c>
      <c r="W58" s="38">
        <v>7.2999999999999995E-2</v>
      </c>
      <c r="X58" s="41">
        <v>55</v>
      </c>
      <c r="Y58" s="38">
        <v>1</v>
      </c>
      <c r="Z58" s="42">
        <v>6.8000000000000005E-2</v>
      </c>
      <c r="AB58" s="34"/>
      <c r="AC58" s="34"/>
      <c r="AD58" s="34"/>
      <c r="AF58" s="34"/>
      <c r="AG58" s="34"/>
      <c r="AH58" s="34"/>
    </row>
    <row r="59" spans="1:34" ht="13.5" x14ac:dyDescent="0.25">
      <c r="A59" s="35"/>
      <c r="B59" s="36" t="s">
        <v>17</v>
      </c>
      <c r="C59" s="37">
        <v>5</v>
      </c>
      <c r="D59" s="38">
        <v>0.22700000000000001</v>
      </c>
      <c r="E59" s="38">
        <v>1.6E-2</v>
      </c>
      <c r="F59" s="39">
        <v>13</v>
      </c>
      <c r="G59" s="40">
        <v>0.59099999999999997</v>
      </c>
      <c r="H59" s="38">
        <v>3.9E-2</v>
      </c>
      <c r="I59" s="39">
        <v>0</v>
      </c>
      <c r="J59" s="38">
        <v>0</v>
      </c>
      <c r="K59" s="40">
        <v>0</v>
      </c>
      <c r="L59" s="41">
        <v>1</v>
      </c>
      <c r="M59" s="38">
        <v>4.4999999999999998E-2</v>
      </c>
      <c r="N59" s="38">
        <v>5.8999999999999997E-2</v>
      </c>
      <c r="O59" s="41">
        <v>1</v>
      </c>
      <c r="P59" s="38">
        <v>4.4999999999999998E-2</v>
      </c>
      <c r="Q59" s="38">
        <v>2.5000000000000001E-2</v>
      </c>
      <c r="R59" s="41">
        <v>0</v>
      </c>
      <c r="S59" s="38">
        <v>0</v>
      </c>
      <c r="T59" s="38">
        <v>0</v>
      </c>
      <c r="U59" s="41">
        <v>2</v>
      </c>
      <c r="V59" s="38">
        <v>9.0999999999999998E-2</v>
      </c>
      <c r="W59" s="38">
        <v>2.1000000000000001E-2</v>
      </c>
      <c r="X59" s="41">
        <v>22</v>
      </c>
      <c r="Y59" s="38">
        <v>1</v>
      </c>
      <c r="Z59" s="42">
        <v>2.7E-2</v>
      </c>
      <c r="AB59" s="34"/>
      <c r="AC59" s="34"/>
      <c r="AD59" s="34"/>
      <c r="AF59" s="34"/>
      <c r="AG59" s="34"/>
      <c r="AH59" s="34"/>
    </row>
    <row r="60" spans="1:34" ht="13.5" x14ac:dyDescent="0.25">
      <c r="A60" s="35"/>
      <c r="B60" s="36" t="s">
        <v>138</v>
      </c>
      <c r="C60" s="37">
        <v>0</v>
      </c>
      <c r="D60" s="38">
        <v>0</v>
      </c>
      <c r="E60" s="38">
        <v>0</v>
      </c>
      <c r="F60" s="39">
        <v>3</v>
      </c>
      <c r="G60" s="40">
        <v>0.75</v>
      </c>
      <c r="H60" s="38">
        <v>8.9999999999999993E-3</v>
      </c>
      <c r="I60" s="39">
        <v>0</v>
      </c>
      <c r="J60" s="38">
        <v>0</v>
      </c>
      <c r="K60" s="40">
        <v>0</v>
      </c>
      <c r="L60" s="41">
        <v>0</v>
      </c>
      <c r="M60" s="38">
        <v>0</v>
      </c>
      <c r="N60" s="38">
        <v>0</v>
      </c>
      <c r="O60" s="41">
        <v>0</v>
      </c>
      <c r="P60" s="38">
        <v>0</v>
      </c>
      <c r="Q60" s="38">
        <v>0</v>
      </c>
      <c r="R60" s="41">
        <v>0</v>
      </c>
      <c r="S60" s="38">
        <v>0</v>
      </c>
      <c r="T60" s="38">
        <v>0</v>
      </c>
      <c r="U60" s="41">
        <v>1</v>
      </c>
      <c r="V60" s="38">
        <v>0.25</v>
      </c>
      <c r="W60" s="38">
        <v>0.01</v>
      </c>
      <c r="X60" s="41">
        <v>4</v>
      </c>
      <c r="Y60" s="38">
        <v>1</v>
      </c>
      <c r="Z60" s="42">
        <v>5.0000000000000001E-3</v>
      </c>
      <c r="AB60" s="34"/>
      <c r="AC60" s="34"/>
      <c r="AD60" s="34"/>
      <c r="AF60" s="34"/>
      <c r="AG60" s="34"/>
      <c r="AH60" s="34"/>
    </row>
    <row r="61" spans="1:34" ht="13.5" x14ac:dyDescent="0.25">
      <c r="A61" s="35"/>
      <c r="B61" s="36" t="s">
        <v>18</v>
      </c>
      <c r="C61" s="37">
        <v>13</v>
      </c>
      <c r="D61" s="38">
        <v>0.52</v>
      </c>
      <c r="E61" s="38">
        <v>4.2000000000000003E-2</v>
      </c>
      <c r="F61" s="39">
        <v>12</v>
      </c>
      <c r="G61" s="40">
        <v>0.48</v>
      </c>
      <c r="H61" s="38">
        <v>3.5999999999999997E-2</v>
      </c>
      <c r="I61" s="39">
        <v>0</v>
      </c>
      <c r="J61" s="38">
        <v>0</v>
      </c>
      <c r="K61" s="40">
        <v>0</v>
      </c>
      <c r="L61" s="41">
        <v>0</v>
      </c>
      <c r="M61" s="38">
        <v>0</v>
      </c>
      <c r="N61" s="38">
        <v>0</v>
      </c>
      <c r="O61" s="41">
        <v>0</v>
      </c>
      <c r="P61" s="38">
        <v>0</v>
      </c>
      <c r="Q61" s="38">
        <v>0</v>
      </c>
      <c r="R61" s="41">
        <v>0</v>
      </c>
      <c r="S61" s="38">
        <v>0</v>
      </c>
      <c r="T61" s="38">
        <v>0</v>
      </c>
      <c r="U61" s="41">
        <v>0</v>
      </c>
      <c r="V61" s="38">
        <v>0</v>
      </c>
      <c r="W61" s="38">
        <v>0</v>
      </c>
      <c r="X61" s="41">
        <v>25</v>
      </c>
      <c r="Y61" s="38">
        <v>1</v>
      </c>
      <c r="Z61" s="42">
        <v>3.1E-2</v>
      </c>
      <c r="AB61" s="34"/>
      <c r="AC61" s="34"/>
      <c r="AD61" s="34"/>
      <c r="AF61" s="34"/>
      <c r="AG61" s="34"/>
      <c r="AH61" s="34"/>
    </row>
    <row r="62" spans="1:34" ht="13.5" x14ac:dyDescent="0.25">
      <c r="A62" s="35"/>
      <c r="B62" s="36" t="s">
        <v>19</v>
      </c>
      <c r="C62" s="37">
        <v>3</v>
      </c>
      <c r="D62" s="38">
        <v>0.375</v>
      </c>
      <c r="E62" s="38">
        <v>0.01</v>
      </c>
      <c r="F62" s="39">
        <v>5</v>
      </c>
      <c r="G62" s="40">
        <v>0.625</v>
      </c>
      <c r="H62" s="38">
        <v>1.4999999999999999E-2</v>
      </c>
      <c r="I62" s="39">
        <v>0</v>
      </c>
      <c r="J62" s="38">
        <v>0</v>
      </c>
      <c r="K62" s="40">
        <v>0</v>
      </c>
      <c r="L62" s="41">
        <v>0</v>
      </c>
      <c r="M62" s="38">
        <v>0</v>
      </c>
      <c r="N62" s="38">
        <v>0</v>
      </c>
      <c r="O62" s="41">
        <v>0</v>
      </c>
      <c r="P62" s="38">
        <v>0</v>
      </c>
      <c r="Q62" s="38">
        <v>0</v>
      </c>
      <c r="R62" s="41">
        <v>0</v>
      </c>
      <c r="S62" s="38">
        <v>0</v>
      </c>
      <c r="T62" s="38">
        <v>0</v>
      </c>
      <c r="U62" s="41">
        <v>0</v>
      </c>
      <c r="V62" s="38">
        <v>0</v>
      </c>
      <c r="W62" s="38">
        <v>0</v>
      </c>
      <c r="X62" s="41">
        <v>8</v>
      </c>
      <c r="Y62" s="38">
        <v>1</v>
      </c>
      <c r="Z62" s="42">
        <v>0.01</v>
      </c>
      <c r="AB62" s="34"/>
      <c r="AC62" s="34"/>
      <c r="AD62" s="34"/>
      <c r="AF62" s="34"/>
      <c r="AG62" s="34"/>
      <c r="AH62" s="34"/>
    </row>
    <row r="63" spans="1:34" ht="13.5" x14ac:dyDescent="0.25">
      <c r="A63" s="35"/>
      <c r="B63" s="36" t="s">
        <v>20</v>
      </c>
      <c r="C63" s="37">
        <v>5</v>
      </c>
      <c r="D63" s="38">
        <v>0.11899999999999999</v>
      </c>
      <c r="E63" s="38">
        <v>1.6E-2</v>
      </c>
      <c r="F63" s="39">
        <v>19</v>
      </c>
      <c r="G63" s="40">
        <v>0.45200000000000001</v>
      </c>
      <c r="H63" s="38">
        <v>5.7000000000000002E-2</v>
      </c>
      <c r="I63" s="39">
        <v>0</v>
      </c>
      <c r="J63" s="38">
        <v>0</v>
      </c>
      <c r="K63" s="40">
        <v>0</v>
      </c>
      <c r="L63" s="41">
        <v>4</v>
      </c>
      <c r="M63" s="38">
        <v>9.5000000000000001E-2</v>
      </c>
      <c r="N63" s="38">
        <v>0.23499999999999999</v>
      </c>
      <c r="O63" s="41">
        <v>1</v>
      </c>
      <c r="P63" s="38">
        <v>2.4E-2</v>
      </c>
      <c r="Q63" s="38">
        <v>2.5000000000000001E-2</v>
      </c>
      <c r="R63" s="41">
        <v>0</v>
      </c>
      <c r="S63" s="38">
        <v>0</v>
      </c>
      <c r="T63" s="38">
        <v>0</v>
      </c>
      <c r="U63" s="41">
        <v>13</v>
      </c>
      <c r="V63" s="38">
        <v>0.31</v>
      </c>
      <c r="W63" s="38">
        <v>0.13500000000000001</v>
      </c>
      <c r="X63" s="41">
        <v>42</v>
      </c>
      <c r="Y63" s="38">
        <v>1</v>
      </c>
      <c r="Z63" s="42">
        <v>5.1999999999999998E-2</v>
      </c>
      <c r="AB63" s="34"/>
      <c r="AC63" s="34"/>
      <c r="AD63" s="34"/>
      <c r="AF63" s="34"/>
      <c r="AG63" s="34"/>
      <c r="AH63" s="34"/>
    </row>
    <row r="64" spans="1:34" ht="13.5" x14ac:dyDescent="0.25">
      <c r="A64" s="35"/>
      <c r="B64" s="36" t="s">
        <v>57</v>
      </c>
      <c r="C64" s="37">
        <v>12</v>
      </c>
      <c r="D64" s="38">
        <v>0.19700000000000001</v>
      </c>
      <c r="E64" s="38">
        <v>3.9E-2</v>
      </c>
      <c r="F64" s="39">
        <v>36</v>
      </c>
      <c r="G64" s="40">
        <v>0.59</v>
      </c>
      <c r="H64" s="38">
        <v>0.107</v>
      </c>
      <c r="I64" s="39">
        <v>0</v>
      </c>
      <c r="J64" s="38">
        <v>0</v>
      </c>
      <c r="K64" s="40">
        <v>0</v>
      </c>
      <c r="L64" s="41">
        <v>2</v>
      </c>
      <c r="M64" s="38">
        <v>3.3000000000000002E-2</v>
      </c>
      <c r="N64" s="38">
        <v>0.11799999999999999</v>
      </c>
      <c r="O64" s="41">
        <v>2</v>
      </c>
      <c r="P64" s="38">
        <v>3.3000000000000002E-2</v>
      </c>
      <c r="Q64" s="38">
        <v>0.05</v>
      </c>
      <c r="R64" s="41">
        <v>0</v>
      </c>
      <c r="S64" s="38">
        <v>0</v>
      </c>
      <c r="T64" s="38">
        <v>0</v>
      </c>
      <c r="U64" s="41">
        <v>9</v>
      </c>
      <c r="V64" s="38">
        <v>0.14799999999999999</v>
      </c>
      <c r="W64" s="38">
        <v>9.4E-2</v>
      </c>
      <c r="X64" s="41">
        <v>61</v>
      </c>
      <c r="Y64" s="38">
        <v>1</v>
      </c>
      <c r="Z64" s="42">
        <v>7.4999999999999997E-2</v>
      </c>
      <c r="AB64" s="34"/>
      <c r="AC64" s="34"/>
      <c r="AD64" s="34"/>
      <c r="AF64" s="34"/>
      <c r="AG64" s="34"/>
      <c r="AH64" s="34"/>
    </row>
    <row r="65" spans="1:34" ht="13.5" x14ac:dyDescent="0.25">
      <c r="A65" s="35"/>
      <c r="B65" s="36" t="s">
        <v>21</v>
      </c>
      <c r="C65" s="37">
        <v>6</v>
      </c>
      <c r="D65" s="38">
        <v>0.24</v>
      </c>
      <c r="E65" s="38">
        <v>1.9E-2</v>
      </c>
      <c r="F65" s="39">
        <v>7</v>
      </c>
      <c r="G65" s="40">
        <v>0.28000000000000003</v>
      </c>
      <c r="H65" s="38">
        <v>2.1000000000000001E-2</v>
      </c>
      <c r="I65" s="39">
        <v>0</v>
      </c>
      <c r="J65" s="38">
        <v>0</v>
      </c>
      <c r="K65" s="40">
        <v>0</v>
      </c>
      <c r="L65" s="41">
        <v>1</v>
      </c>
      <c r="M65" s="38">
        <v>0.04</v>
      </c>
      <c r="N65" s="38">
        <v>5.8999999999999997E-2</v>
      </c>
      <c r="O65" s="41">
        <v>3</v>
      </c>
      <c r="P65" s="38">
        <v>0.12</v>
      </c>
      <c r="Q65" s="38">
        <v>7.4999999999999997E-2</v>
      </c>
      <c r="R65" s="41">
        <v>0</v>
      </c>
      <c r="S65" s="38">
        <v>0</v>
      </c>
      <c r="T65" s="38">
        <v>0</v>
      </c>
      <c r="U65" s="41">
        <v>8</v>
      </c>
      <c r="V65" s="38">
        <v>0.32</v>
      </c>
      <c r="W65" s="38">
        <v>8.3000000000000004E-2</v>
      </c>
      <c r="X65" s="41">
        <v>25</v>
      </c>
      <c r="Y65" s="38">
        <v>1</v>
      </c>
      <c r="Z65" s="42">
        <v>3.1E-2</v>
      </c>
      <c r="AB65" s="34"/>
      <c r="AC65" s="34"/>
      <c r="AD65" s="34"/>
      <c r="AF65" s="34"/>
      <c r="AG65" s="34"/>
      <c r="AH65" s="34"/>
    </row>
    <row r="66" spans="1:34" ht="13.5" x14ac:dyDescent="0.25">
      <c r="A66" s="35"/>
      <c r="B66" s="36" t="s">
        <v>7</v>
      </c>
      <c r="C66" s="43">
        <v>33</v>
      </c>
      <c r="D66" s="44">
        <v>0.5</v>
      </c>
      <c r="E66" s="44">
        <v>0.106</v>
      </c>
      <c r="F66" s="45">
        <v>21</v>
      </c>
      <c r="G66" s="46">
        <v>0.318</v>
      </c>
      <c r="H66" s="44">
        <v>6.3E-2</v>
      </c>
      <c r="I66" s="45">
        <v>0</v>
      </c>
      <c r="J66" s="44">
        <v>0</v>
      </c>
      <c r="K66" s="46">
        <v>0</v>
      </c>
      <c r="L66" s="47">
        <v>1</v>
      </c>
      <c r="M66" s="44">
        <v>1.4999999999999999E-2</v>
      </c>
      <c r="N66" s="44">
        <v>5.8999999999999997E-2</v>
      </c>
      <c r="O66" s="47">
        <v>3</v>
      </c>
      <c r="P66" s="44">
        <v>4.4999999999999998E-2</v>
      </c>
      <c r="Q66" s="44">
        <v>7.4999999999999997E-2</v>
      </c>
      <c r="R66" s="47">
        <v>3</v>
      </c>
      <c r="S66" s="44">
        <v>4.4999999999999998E-2</v>
      </c>
      <c r="T66" s="44">
        <v>0.3</v>
      </c>
      <c r="U66" s="47">
        <v>5</v>
      </c>
      <c r="V66" s="44">
        <v>7.5999999999999998E-2</v>
      </c>
      <c r="W66" s="44">
        <v>5.1999999999999998E-2</v>
      </c>
      <c r="X66" s="47">
        <v>66</v>
      </c>
      <c r="Y66" s="44">
        <v>1</v>
      </c>
      <c r="Z66" s="48">
        <v>8.1000000000000003E-2</v>
      </c>
      <c r="AB66" s="34"/>
      <c r="AC66" s="34"/>
      <c r="AD66" s="34"/>
      <c r="AF66" s="34"/>
      <c r="AG66" s="34"/>
      <c r="AH66" s="34"/>
    </row>
    <row r="67" spans="1:34" ht="13.5" x14ac:dyDescent="0.25">
      <c r="A67" s="35"/>
      <c r="B67" s="36" t="s">
        <v>3</v>
      </c>
      <c r="C67" s="37">
        <v>18</v>
      </c>
      <c r="D67" s="38">
        <v>0.64300000000000002</v>
      </c>
      <c r="E67" s="38">
        <v>5.8000000000000003E-2</v>
      </c>
      <c r="F67" s="39">
        <v>7</v>
      </c>
      <c r="G67" s="40">
        <v>0.25</v>
      </c>
      <c r="H67" s="38">
        <v>2.1000000000000001E-2</v>
      </c>
      <c r="I67" s="39">
        <v>0</v>
      </c>
      <c r="J67" s="38">
        <v>0</v>
      </c>
      <c r="K67" s="40">
        <v>0</v>
      </c>
      <c r="L67" s="41">
        <v>1</v>
      </c>
      <c r="M67" s="38">
        <v>3.5999999999999997E-2</v>
      </c>
      <c r="N67" s="38">
        <v>5.8999999999999997E-2</v>
      </c>
      <c r="O67" s="41">
        <v>2</v>
      </c>
      <c r="P67" s="38">
        <v>7.0999999999999994E-2</v>
      </c>
      <c r="Q67" s="38">
        <v>0.05</v>
      </c>
      <c r="R67" s="41">
        <v>0</v>
      </c>
      <c r="S67" s="38">
        <v>0</v>
      </c>
      <c r="T67" s="38">
        <v>0</v>
      </c>
      <c r="U67" s="41">
        <v>0</v>
      </c>
      <c r="V67" s="38">
        <v>0</v>
      </c>
      <c r="W67" s="38">
        <v>0</v>
      </c>
      <c r="X67" s="41">
        <v>28</v>
      </c>
      <c r="Y67" s="38">
        <v>1</v>
      </c>
      <c r="Z67" s="42">
        <v>3.5000000000000003E-2</v>
      </c>
      <c r="AB67" s="34"/>
      <c r="AC67" s="34"/>
      <c r="AD67" s="34"/>
      <c r="AF67" s="34"/>
      <c r="AG67" s="34"/>
      <c r="AH67" s="34"/>
    </row>
    <row r="68" spans="1:34" ht="13.5" x14ac:dyDescent="0.25">
      <c r="A68" s="35"/>
      <c r="B68" s="152" t="s">
        <v>139</v>
      </c>
      <c r="C68" s="37">
        <v>6</v>
      </c>
      <c r="D68" s="38">
        <v>0.66700000000000004</v>
      </c>
      <c r="E68" s="38">
        <v>1.9E-2</v>
      </c>
      <c r="F68" s="39">
        <v>3</v>
      </c>
      <c r="G68" s="40">
        <v>0.33300000000000002</v>
      </c>
      <c r="H68" s="38">
        <v>8.9999999999999993E-3</v>
      </c>
      <c r="I68" s="39">
        <v>0</v>
      </c>
      <c r="J68" s="38">
        <v>0</v>
      </c>
      <c r="K68" s="40">
        <v>0</v>
      </c>
      <c r="L68" s="41">
        <v>0</v>
      </c>
      <c r="M68" s="38">
        <v>0</v>
      </c>
      <c r="N68" s="38">
        <v>0</v>
      </c>
      <c r="O68" s="41">
        <v>0</v>
      </c>
      <c r="P68" s="38">
        <v>0</v>
      </c>
      <c r="Q68" s="38">
        <v>0</v>
      </c>
      <c r="R68" s="41">
        <v>0</v>
      </c>
      <c r="S68" s="38">
        <v>0</v>
      </c>
      <c r="T68" s="38">
        <v>0</v>
      </c>
      <c r="U68" s="41">
        <v>0</v>
      </c>
      <c r="V68" s="38">
        <v>0</v>
      </c>
      <c r="W68" s="38">
        <v>0</v>
      </c>
      <c r="X68" s="41">
        <v>9</v>
      </c>
      <c r="Y68" s="38">
        <v>1</v>
      </c>
      <c r="Z68" s="42">
        <v>1.0999999999999999E-2</v>
      </c>
      <c r="AB68" s="34"/>
      <c r="AC68" s="34"/>
      <c r="AD68" s="34"/>
      <c r="AF68" s="34"/>
      <c r="AG68" s="34"/>
      <c r="AH68" s="34"/>
    </row>
    <row r="69" spans="1:34" ht="13.5" x14ac:dyDescent="0.25">
      <c r="A69" s="35"/>
      <c r="B69" s="35"/>
      <c r="C69" s="43"/>
      <c r="D69" s="44"/>
      <c r="E69" s="44"/>
      <c r="F69" s="45"/>
      <c r="G69" s="46"/>
      <c r="H69" s="44"/>
      <c r="I69" s="45"/>
      <c r="J69" s="44"/>
      <c r="K69" s="46"/>
      <c r="L69" s="47"/>
      <c r="M69" s="44"/>
      <c r="N69" s="44"/>
      <c r="O69" s="47"/>
      <c r="P69" s="44"/>
      <c r="Q69" s="44"/>
      <c r="R69" s="47"/>
      <c r="S69" s="44"/>
      <c r="T69" s="44"/>
      <c r="U69" s="47"/>
      <c r="V69" s="44"/>
      <c r="W69" s="44"/>
      <c r="X69" s="47"/>
      <c r="Y69" s="44"/>
      <c r="Z69" s="48"/>
      <c r="AB69" s="34"/>
      <c r="AC69" s="34"/>
      <c r="AD69" s="34"/>
      <c r="AF69" s="34"/>
      <c r="AG69" s="34"/>
      <c r="AH69" s="34"/>
    </row>
    <row r="70" spans="1:34" ht="14.25" thickBot="1" x14ac:dyDescent="0.3">
      <c r="A70" s="49"/>
      <c r="B70" s="49" t="s">
        <v>22</v>
      </c>
      <c r="C70" s="50">
        <v>311</v>
      </c>
      <c r="D70" s="51">
        <v>0.38400000000000001</v>
      </c>
      <c r="E70" s="51">
        <v>1</v>
      </c>
      <c r="F70" s="52">
        <v>335</v>
      </c>
      <c r="G70" s="51">
        <v>0.41399999999999998</v>
      </c>
      <c r="H70" s="51">
        <v>1</v>
      </c>
      <c r="I70" s="52">
        <v>1</v>
      </c>
      <c r="J70" s="51">
        <v>1E-3</v>
      </c>
      <c r="K70" s="51">
        <v>1</v>
      </c>
      <c r="L70" s="53">
        <v>17</v>
      </c>
      <c r="M70" s="51">
        <v>2.1000000000000001E-2</v>
      </c>
      <c r="N70" s="51">
        <v>1</v>
      </c>
      <c r="O70" s="53">
        <v>40</v>
      </c>
      <c r="P70" s="51">
        <v>4.9000000000000002E-2</v>
      </c>
      <c r="Q70" s="51">
        <v>1</v>
      </c>
      <c r="R70" s="53">
        <v>10</v>
      </c>
      <c r="S70" s="51">
        <v>1.2E-2</v>
      </c>
      <c r="T70" s="51">
        <v>1</v>
      </c>
      <c r="U70" s="53">
        <v>96</v>
      </c>
      <c r="V70" s="51">
        <v>0.11899999999999999</v>
      </c>
      <c r="W70" s="51">
        <v>1</v>
      </c>
      <c r="X70" s="53">
        <v>810</v>
      </c>
      <c r="Y70" s="51">
        <v>1</v>
      </c>
      <c r="Z70" s="54">
        <v>1</v>
      </c>
    </row>
    <row r="72" spans="1:34" ht="12.75" thickBot="1" x14ac:dyDescent="0.25"/>
    <row r="73" spans="1:34" ht="13.15" customHeight="1" thickBot="1" x14ac:dyDescent="0.3">
      <c r="A73" s="432"/>
      <c r="B73" s="599" t="s">
        <v>58</v>
      </c>
      <c r="C73" s="600"/>
      <c r="D73" s="600"/>
      <c r="E73" s="600"/>
      <c r="F73" s="600"/>
      <c r="G73" s="600"/>
      <c r="H73" s="600"/>
      <c r="I73" s="600"/>
      <c r="J73" s="601"/>
      <c r="L73" s="55" t="s">
        <v>0</v>
      </c>
      <c r="M73" s="55" t="s">
        <v>0</v>
      </c>
      <c r="N73" s="590" t="s">
        <v>59</v>
      </c>
      <c r="O73" s="602"/>
      <c r="P73" s="602"/>
      <c r="Q73" s="602"/>
      <c r="R73" s="602"/>
      <c r="S73" s="602"/>
      <c r="T73" s="602"/>
      <c r="U73" s="602"/>
    </row>
    <row r="74" spans="1:34" ht="13.15" customHeight="1" thickBot="1" x14ac:dyDescent="0.3">
      <c r="A74" s="433"/>
      <c r="B74" s="587" t="s">
        <v>60</v>
      </c>
      <c r="C74" s="588"/>
      <c r="D74" s="588"/>
      <c r="E74" s="588"/>
      <c r="F74" s="588"/>
      <c r="G74" s="588"/>
      <c r="H74" s="588"/>
      <c r="I74" s="588"/>
      <c r="J74" s="589"/>
      <c r="K74" s="34"/>
      <c r="L74" s="56"/>
      <c r="M74" s="56"/>
      <c r="N74" s="590" t="s">
        <v>60</v>
      </c>
      <c r="O74" s="590"/>
      <c r="P74" s="590"/>
      <c r="Q74" s="590"/>
      <c r="R74" s="590"/>
      <c r="S74" s="590"/>
      <c r="T74" s="590"/>
      <c r="U74" s="590"/>
      <c r="V74" s="34"/>
      <c r="W74" s="34"/>
      <c r="X74" s="34"/>
      <c r="Y74" s="34"/>
      <c r="Z74" s="34"/>
      <c r="AA74" s="34"/>
    </row>
    <row r="75" spans="1:34" ht="13.15" customHeight="1" thickBot="1" x14ac:dyDescent="0.3">
      <c r="A75" s="434"/>
      <c r="B75" s="436" t="s">
        <v>61</v>
      </c>
      <c r="C75" s="437" t="s">
        <v>62</v>
      </c>
      <c r="D75" s="437" t="s">
        <v>48</v>
      </c>
      <c r="E75" s="437" t="s">
        <v>49</v>
      </c>
      <c r="F75" s="437" t="s">
        <v>50</v>
      </c>
      <c r="G75" s="437" t="s">
        <v>51</v>
      </c>
      <c r="H75" s="437" t="s">
        <v>52</v>
      </c>
      <c r="I75" s="438" t="s">
        <v>22</v>
      </c>
      <c r="J75" s="439" t="s">
        <v>22</v>
      </c>
      <c r="L75" s="56"/>
      <c r="M75" s="56"/>
      <c r="N75" s="57" t="s">
        <v>46</v>
      </c>
      <c r="O75" s="58" t="s">
        <v>47</v>
      </c>
      <c r="P75" s="59" t="s">
        <v>48</v>
      </c>
      <c r="Q75" s="58" t="s">
        <v>49</v>
      </c>
      <c r="R75" s="58" t="s">
        <v>50</v>
      </c>
      <c r="S75" s="60" t="s">
        <v>51</v>
      </c>
      <c r="T75" s="58" t="s">
        <v>52</v>
      </c>
      <c r="U75" s="60" t="s">
        <v>22</v>
      </c>
      <c r="V75" s="34"/>
      <c r="W75" s="34"/>
      <c r="X75" s="34"/>
      <c r="Y75" s="34"/>
      <c r="Z75" s="34"/>
      <c r="AA75" s="34"/>
    </row>
    <row r="76" spans="1:34" ht="13.15" customHeight="1" x14ac:dyDescent="0.2">
      <c r="A76" s="434" t="s">
        <v>1</v>
      </c>
      <c r="B76" s="440">
        <f>C8/$J$107</f>
        <v>1.5410958904109588E-2</v>
      </c>
      <c r="C76" s="441">
        <f>F8/$J$107</f>
        <v>1.5410958904109588E-2</v>
      </c>
      <c r="D76" s="441">
        <f>I8/$J$107</f>
        <v>0</v>
      </c>
      <c r="E76" s="441">
        <f>L8/$J$107</f>
        <v>0</v>
      </c>
      <c r="F76" s="441">
        <f>O8/$J$107</f>
        <v>0</v>
      </c>
      <c r="G76" s="441">
        <f>R8/$J$107</f>
        <v>0</v>
      </c>
      <c r="H76" s="441">
        <f>U8/$J$107</f>
        <v>1.7123287671232876E-3</v>
      </c>
      <c r="I76" s="441">
        <f>X8/$J$107</f>
        <v>3.2534246575342464E-2</v>
      </c>
      <c r="J76" s="442">
        <f>X8</f>
        <v>38</v>
      </c>
      <c r="L76" s="591" t="s">
        <v>26</v>
      </c>
      <c r="M76" s="61" t="s">
        <v>1</v>
      </c>
      <c r="N76" s="62">
        <v>1.2E-2</v>
      </c>
      <c r="O76" s="63">
        <v>1.9E-2</v>
      </c>
      <c r="P76" s="64">
        <v>0</v>
      </c>
      <c r="Q76" s="64">
        <v>0</v>
      </c>
      <c r="R76" s="63">
        <v>0</v>
      </c>
      <c r="S76" s="65">
        <v>0</v>
      </c>
      <c r="T76" s="63">
        <v>4.0000000000000001E-3</v>
      </c>
      <c r="U76" s="65">
        <v>3.5000000000000003E-2</v>
      </c>
      <c r="V76" s="34"/>
      <c r="W76" s="34"/>
      <c r="X76" s="34"/>
      <c r="Y76" s="34"/>
      <c r="Z76" s="34"/>
      <c r="AA76" s="34"/>
    </row>
    <row r="77" spans="1:34" ht="13.15" customHeight="1" x14ac:dyDescent="0.2">
      <c r="A77" s="434" t="s">
        <v>2</v>
      </c>
      <c r="B77" s="443">
        <f t="shared" ref="B77:B105" si="15">C9/$J$107</f>
        <v>1.3698630136986301E-2</v>
      </c>
      <c r="C77" s="444">
        <f t="shared" ref="C77:C105" si="16">F9/$J$107</f>
        <v>1.9691780821917807E-2</v>
      </c>
      <c r="D77" s="444">
        <f t="shared" ref="D77:D105" si="17">I9/$J$107</f>
        <v>0</v>
      </c>
      <c r="E77" s="444">
        <f t="shared" ref="E77:E105" si="18">L9/$J$107</f>
        <v>8.5616438356164379E-4</v>
      </c>
      <c r="F77" s="444">
        <f t="shared" ref="F77:F105" si="19">O9/$J$107</f>
        <v>4.2808219178082189E-3</v>
      </c>
      <c r="G77" s="444">
        <f t="shared" ref="G77:G105" si="20">R9/$J$107</f>
        <v>3.4246575342465752E-3</v>
      </c>
      <c r="H77" s="444">
        <f t="shared" ref="H77:H105" si="21">U9/$J$107</f>
        <v>2.5684931506849314E-3</v>
      </c>
      <c r="I77" s="444">
        <f t="shared" ref="I77:I105" si="22">X9/$J$107</f>
        <v>4.4520547945205477E-2</v>
      </c>
      <c r="J77" s="445">
        <f t="shared" ref="J77:J105" si="23">X9</f>
        <v>52</v>
      </c>
      <c r="L77" s="592"/>
      <c r="M77" s="66" t="s">
        <v>2</v>
      </c>
      <c r="N77" s="67">
        <v>7.0000000000000001E-3</v>
      </c>
      <c r="O77" s="68">
        <v>6.0000000000000001E-3</v>
      </c>
      <c r="P77" s="68">
        <v>0</v>
      </c>
      <c r="Q77" s="68">
        <v>0</v>
      </c>
      <c r="R77" s="68">
        <v>2E-3</v>
      </c>
      <c r="S77" s="69">
        <v>0</v>
      </c>
      <c r="T77" s="68">
        <v>1E-3</v>
      </c>
      <c r="U77" s="69">
        <v>1.7000000000000001E-2</v>
      </c>
    </row>
    <row r="78" spans="1:34" ht="13.15" customHeight="1" x14ac:dyDescent="0.2">
      <c r="A78" s="434" t="s">
        <v>41</v>
      </c>
      <c r="B78" s="443">
        <f t="shared" si="15"/>
        <v>1.7123287671232876E-3</v>
      </c>
      <c r="C78" s="444">
        <f t="shared" si="16"/>
        <v>1.7123287671232876E-3</v>
      </c>
      <c r="D78" s="444">
        <f t="shared" si="17"/>
        <v>0</v>
      </c>
      <c r="E78" s="444">
        <f t="shared" si="18"/>
        <v>0</v>
      </c>
      <c r="F78" s="444">
        <f t="shared" si="19"/>
        <v>0</v>
      </c>
      <c r="G78" s="444">
        <f t="shared" si="20"/>
        <v>0</v>
      </c>
      <c r="H78" s="444">
        <f t="shared" si="21"/>
        <v>1.7123287671232876E-3</v>
      </c>
      <c r="I78" s="444">
        <f t="shared" si="22"/>
        <v>5.1369863013698627E-3</v>
      </c>
      <c r="J78" s="445">
        <f t="shared" si="23"/>
        <v>6</v>
      </c>
      <c r="L78" s="592"/>
      <c r="M78" s="66" t="s">
        <v>13</v>
      </c>
      <c r="N78" s="67">
        <v>4.0000000000000001E-3</v>
      </c>
      <c r="O78" s="68">
        <v>8.9999999999999993E-3</v>
      </c>
      <c r="P78" s="68">
        <v>0</v>
      </c>
      <c r="Q78" s="68">
        <v>0</v>
      </c>
      <c r="R78" s="68">
        <v>4.0000000000000001E-3</v>
      </c>
      <c r="S78" s="69">
        <v>0</v>
      </c>
      <c r="T78" s="68">
        <v>2E-3</v>
      </c>
      <c r="U78" s="69">
        <v>1.9E-2</v>
      </c>
      <c r="V78" s="34"/>
      <c r="W78" s="34"/>
      <c r="X78" s="34"/>
      <c r="Y78" s="34"/>
      <c r="Z78" s="34"/>
      <c r="AA78" s="34"/>
    </row>
    <row r="79" spans="1:34" ht="13.15" customHeight="1" x14ac:dyDescent="0.2">
      <c r="A79" s="434" t="s">
        <v>34</v>
      </c>
      <c r="B79" s="443">
        <f t="shared" si="15"/>
        <v>5.9931506849315065E-3</v>
      </c>
      <c r="C79" s="444">
        <f t="shared" si="16"/>
        <v>2.8253424657534245E-2</v>
      </c>
      <c r="D79" s="444">
        <f t="shared" si="17"/>
        <v>0</v>
      </c>
      <c r="E79" s="444">
        <f t="shared" si="18"/>
        <v>8.5616438356164379E-3</v>
      </c>
      <c r="F79" s="444">
        <f t="shared" si="19"/>
        <v>0</v>
      </c>
      <c r="G79" s="444">
        <f t="shared" si="20"/>
        <v>0</v>
      </c>
      <c r="H79" s="444">
        <f t="shared" si="21"/>
        <v>3.4246575342465752E-3</v>
      </c>
      <c r="I79" s="444">
        <f t="shared" si="22"/>
        <v>4.6232876712328765E-2</v>
      </c>
      <c r="J79" s="445">
        <f t="shared" si="23"/>
        <v>54</v>
      </c>
      <c r="L79" s="592"/>
      <c r="M79" s="66" t="s">
        <v>4</v>
      </c>
      <c r="N79" s="67">
        <v>1.2E-2</v>
      </c>
      <c r="O79" s="68">
        <v>5.7000000000000002E-2</v>
      </c>
      <c r="P79" s="68">
        <v>0</v>
      </c>
      <c r="Q79" s="68">
        <v>0</v>
      </c>
      <c r="R79" s="68">
        <v>5.0000000000000001E-3</v>
      </c>
      <c r="S79" s="69">
        <v>0</v>
      </c>
      <c r="T79" s="68">
        <v>8.9999999999999993E-3</v>
      </c>
      <c r="U79" s="69">
        <v>8.3000000000000004E-2</v>
      </c>
      <c r="V79" s="34"/>
      <c r="W79" s="34"/>
      <c r="X79" s="34"/>
      <c r="Y79" s="34"/>
      <c r="Z79" s="34"/>
      <c r="AA79" s="34"/>
    </row>
    <row r="80" spans="1:34" ht="13.15" customHeight="1" x14ac:dyDescent="0.2">
      <c r="A80" s="434" t="s">
        <v>13</v>
      </c>
      <c r="B80" s="443">
        <f t="shared" si="15"/>
        <v>6.8493150684931503E-3</v>
      </c>
      <c r="C80" s="444">
        <f t="shared" si="16"/>
        <v>1.2842465753424657E-2</v>
      </c>
      <c r="D80" s="444">
        <f t="shared" si="17"/>
        <v>0</v>
      </c>
      <c r="E80" s="444">
        <f t="shared" si="18"/>
        <v>0</v>
      </c>
      <c r="F80" s="444">
        <f t="shared" si="19"/>
        <v>3.4246575342465752E-3</v>
      </c>
      <c r="G80" s="444">
        <f t="shared" si="20"/>
        <v>8.5616438356164379E-4</v>
      </c>
      <c r="H80" s="444">
        <f t="shared" si="21"/>
        <v>8.5616438356164379E-3</v>
      </c>
      <c r="I80" s="444">
        <f t="shared" si="22"/>
        <v>3.2534246575342464E-2</v>
      </c>
      <c r="J80" s="445">
        <f t="shared" si="23"/>
        <v>38</v>
      </c>
      <c r="L80" s="592"/>
      <c r="M80" s="66" t="s">
        <v>6</v>
      </c>
      <c r="N80" s="67">
        <v>0.01</v>
      </c>
      <c r="O80" s="68">
        <v>1E-3</v>
      </c>
      <c r="P80" s="68">
        <v>0</v>
      </c>
      <c r="Q80" s="68">
        <v>0</v>
      </c>
      <c r="R80" s="68">
        <v>0</v>
      </c>
      <c r="S80" s="69">
        <v>0</v>
      </c>
      <c r="T80" s="68">
        <v>0</v>
      </c>
      <c r="U80" s="69">
        <v>1.0999999999999999E-2</v>
      </c>
      <c r="V80" s="34"/>
      <c r="W80" s="34"/>
      <c r="X80" s="34"/>
      <c r="Y80" s="34"/>
      <c r="Z80" s="34"/>
      <c r="AA80" s="34"/>
    </row>
    <row r="81" spans="1:27" ht="13.15" customHeight="1" x14ac:dyDescent="0.2">
      <c r="A81" s="434" t="s">
        <v>4</v>
      </c>
      <c r="B81" s="443">
        <f t="shared" si="15"/>
        <v>1.0273972602739725E-2</v>
      </c>
      <c r="C81" s="444">
        <f t="shared" si="16"/>
        <v>1.9691780821917807E-2</v>
      </c>
      <c r="D81" s="444">
        <f t="shared" si="17"/>
        <v>8.5616438356164379E-4</v>
      </c>
      <c r="E81" s="444">
        <f t="shared" si="18"/>
        <v>8.5616438356164379E-4</v>
      </c>
      <c r="F81" s="444">
        <f t="shared" si="19"/>
        <v>3.4246575342465752E-3</v>
      </c>
      <c r="G81" s="444">
        <f t="shared" si="20"/>
        <v>0</v>
      </c>
      <c r="H81" s="444">
        <f t="shared" si="21"/>
        <v>3.4246575342465752E-3</v>
      </c>
      <c r="I81" s="444">
        <f t="shared" si="22"/>
        <v>3.8527397260273974E-2</v>
      </c>
      <c r="J81" s="445">
        <f t="shared" si="23"/>
        <v>45</v>
      </c>
      <c r="L81" s="592"/>
      <c r="M81" s="66" t="s">
        <v>8</v>
      </c>
      <c r="N81" s="67">
        <v>2E-3</v>
      </c>
      <c r="O81" s="68">
        <v>0.01</v>
      </c>
      <c r="P81" s="68">
        <v>0</v>
      </c>
      <c r="Q81" s="68">
        <v>0</v>
      </c>
      <c r="R81" s="68">
        <v>0</v>
      </c>
      <c r="S81" s="69">
        <v>0</v>
      </c>
      <c r="T81" s="68">
        <v>6.0000000000000001E-3</v>
      </c>
      <c r="U81" s="69">
        <v>1.9E-2</v>
      </c>
    </row>
    <row r="82" spans="1:27" ht="13.15" customHeight="1" x14ac:dyDescent="0.2">
      <c r="A82" s="434" t="s">
        <v>6</v>
      </c>
      <c r="B82" s="443">
        <f t="shared" si="15"/>
        <v>5.1369863013698627E-3</v>
      </c>
      <c r="C82" s="444">
        <f t="shared" si="16"/>
        <v>8.5616438356164379E-4</v>
      </c>
      <c r="D82" s="444">
        <f t="shared" si="17"/>
        <v>0</v>
      </c>
      <c r="E82" s="444">
        <f t="shared" si="18"/>
        <v>0</v>
      </c>
      <c r="F82" s="444">
        <f t="shared" si="19"/>
        <v>0</v>
      </c>
      <c r="G82" s="444">
        <f t="shared" si="20"/>
        <v>0</v>
      </c>
      <c r="H82" s="444">
        <f t="shared" si="21"/>
        <v>0</v>
      </c>
      <c r="I82" s="444">
        <f t="shared" si="22"/>
        <v>5.9931506849315065E-3</v>
      </c>
      <c r="J82" s="445">
        <f t="shared" si="23"/>
        <v>7</v>
      </c>
      <c r="L82" s="592"/>
      <c r="M82" s="66" t="s">
        <v>9</v>
      </c>
      <c r="N82" s="67">
        <v>2.1000000000000001E-2</v>
      </c>
      <c r="O82" s="68">
        <v>0.01</v>
      </c>
      <c r="P82" s="68">
        <v>0</v>
      </c>
      <c r="Q82" s="68">
        <v>0</v>
      </c>
      <c r="R82" s="68">
        <v>0</v>
      </c>
      <c r="S82" s="69">
        <v>5.0000000000000001E-3</v>
      </c>
      <c r="T82" s="68">
        <v>7.0000000000000001E-3</v>
      </c>
      <c r="U82" s="69">
        <v>4.2999999999999997E-2</v>
      </c>
      <c r="V82" s="34"/>
      <c r="W82" s="34"/>
      <c r="X82" s="34"/>
      <c r="Y82" s="34"/>
      <c r="Z82" s="34"/>
      <c r="AA82" s="34"/>
    </row>
    <row r="83" spans="1:27" ht="13.15" customHeight="1" x14ac:dyDescent="0.2">
      <c r="A83" s="434" t="s">
        <v>8</v>
      </c>
      <c r="B83" s="443">
        <f t="shared" si="15"/>
        <v>1.7123287671232876E-3</v>
      </c>
      <c r="C83" s="444">
        <f t="shared" si="16"/>
        <v>1.3698630136986301E-2</v>
      </c>
      <c r="D83" s="444">
        <f t="shared" si="17"/>
        <v>0</v>
      </c>
      <c r="E83" s="444">
        <f t="shared" si="18"/>
        <v>0</v>
      </c>
      <c r="F83" s="444">
        <f t="shared" si="19"/>
        <v>0</v>
      </c>
      <c r="G83" s="444">
        <f t="shared" si="20"/>
        <v>0</v>
      </c>
      <c r="H83" s="444">
        <f t="shared" si="21"/>
        <v>0</v>
      </c>
      <c r="I83" s="444">
        <f t="shared" si="22"/>
        <v>1.5410958904109588E-2</v>
      </c>
      <c r="J83" s="445">
        <f t="shared" si="23"/>
        <v>18</v>
      </c>
      <c r="L83" s="592"/>
      <c r="M83" s="66" t="s">
        <v>10</v>
      </c>
      <c r="N83" s="67">
        <v>4.0000000000000001E-3</v>
      </c>
      <c r="O83" s="68">
        <v>1.7000000000000001E-2</v>
      </c>
      <c r="P83" s="68">
        <v>1E-3</v>
      </c>
      <c r="Q83" s="68">
        <v>0</v>
      </c>
      <c r="R83" s="68">
        <v>6.0000000000000001E-3</v>
      </c>
      <c r="S83" s="69">
        <v>0</v>
      </c>
      <c r="T83" s="68">
        <v>0</v>
      </c>
      <c r="U83" s="69">
        <v>2.8000000000000001E-2</v>
      </c>
      <c r="V83" s="34"/>
      <c r="W83" s="34"/>
      <c r="X83" s="34"/>
      <c r="Y83" s="34"/>
      <c r="Z83" s="34"/>
      <c r="AA83" s="34"/>
    </row>
    <row r="84" spans="1:27" ht="13.15" customHeight="1" x14ac:dyDescent="0.2">
      <c r="A84" s="434" t="s">
        <v>9</v>
      </c>
      <c r="B84" s="443">
        <f t="shared" si="15"/>
        <v>1.8835616438356163E-2</v>
      </c>
      <c r="C84" s="444">
        <f t="shared" si="16"/>
        <v>1.1986301369863013E-2</v>
      </c>
      <c r="D84" s="444">
        <f t="shared" si="17"/>
        <v>0</v>
      </c>
      <c r="E84" s="444">
        <f t="shared" si="18"/>
        <v>8.5616438356164379E-4</v>
      </c>
      <c r="F84" s="444">
        <f t="shared" si="19"/>
        <v>8.5616438356164379E-4</v>
      </c>
      <c r="G84" s="444">
        <f t="shared" si="20"/>
        <v>8.5616438356164379E-4</v>
      </c>
      <c r="H84" s="444">
        <f t="shared" si="21"/>
        <v>7.7054794520547941E-3</v>
      </c>
      <c r="I84" s="444">
        <f t="shared" si="22"/>
        <v>4.1095890410958902E-2</v>
      </c>
      <c r="J84" s="445">
        <f t="shared" si="23"/>
        <v>48</v>
      </c>
      <c r="L84" s="592"/>
      <c r="M84" s="66" t="s">
        <v>5</v>
      </c>
      <c r="N84" s="67">
        <v>0.106</v>
      </c>
      <c r="O84" s="68">
        <v>4.1000000000000002E-2</v>
      </c>
      <c r="P84" s="68">
        <v>0</v>
      </c>
      <c r="Q84" s="68">
        <v>2E-3</v>
      </c>
      <c r="R84" s="68">
        <v>1.4E-2</v>
      </c>
      <c r="S84" s="69">
        <v>1E-3</v>
      </c>
      <c r="T84" s="68">
        <v>5.0000000000000001E-3</v>
      </c>
      <c r="U84" s="69">
        <v>0.16900000000000001</v>
      </c>
      <c r="V84" s="34"/>
      <c r="W84" s="34"/>
      <c r="X84" s="34"/>
      <c r="Y84" s="34"/>
      <c r="Z84" s="34"/>
      <c r="AA84" s="34"/>
    </row>
    <row r="85" spans="1:27" ht="13.15" customHeight="1" x14ac:dyDescent="0.2">
      <c r="A85" s="434" t="s">
        <v>10</v>
      </c>
      <c r="B85" s="443">
        <f t="shared" si="15"/>
        <v>5.9931506849315065E-3</v>
      </c>
      <c r="C85" s="444">
        <f t="shared" si="16"/>
        <v>2.0547945205479451E-2</v>
      </c>
      <c r="D85" s="444">
        <f t="shared" si="17"/>
        <v>8.5616438356164379E-4</v>
      </c>
      <c r="E85" s="444">
        <f t="shared" si="18"/>
        <v>0</v>
      </c>
      <c r="F85" s="444">
        <f t="shared" si="19"/>
        <v>5.9931506849315065E-3</v>
      </c>
      <c r="G85" s="444">
        <f t="shared" si="20"/>
        <v>8.5616438356164379E-3</v>
      </c>
      <c r="H85" s="444">
        <f t="shared" si="21"/>
        <v>1.4554794520547944E-2</v>
      </c>
      <c r="I85" s="444">
        <f t="shared" si="22"/>
        <v>5.650684931506849E-2</v>
      </c>
      <c r="J85" s="445">
        <f t="shared" si="23"/>
        <v>66</v>
      </c>
      <c r="L85" s="592"/>
      <c r="M85" s="66" t="s">
        <v>12</v>
      </c>
      <c r="N85" s="67">
        <v>1E-3</v>
      </c>
      <c r="O85" s="68">
        <v>1.2E-2</v>
      </c>
      <c r="P85" s="68">
        <v>0</v>
      </c>
      <c r="Q85" s="68">
        <v>1E-3</v>
      </c>
      <c r="R85" s="68">
        <v>0</v>
      </c>
      <c r="S85" s="69">
        <v>0</v>
      </c>
      <c r="T85" s="68">
        <v>2E-3</v>
      </c>
      <c r="U85" s="69">
        <v>1.7000000000000001E-2</v>
      </c>
    </row>
    <row r="86" spans="1:27" ht="13.15" customHeight="1" x14ac:dyDescent="0.2">
      <c r="A86" s="434" t="s">
        <v>42</v>
      </c>
      <c r="B86" s="443">
        <f t="shared" si="15"/>
        <v>5.1369863013698627E-3</v>
      </c>
      <c r="C86" s="444">
        <f t="shared" si="16"/>
        <v>5.9931506849315065E-3</v>
      </c>
      <c r="D86" s="444">
        <f t="shared" si="17"/>
        <v>0</v>
      </c>
      <c r="E86" s="444">
        <f t="shared" si="18"/>
        <v>0</v>
      </c>
      <c r="F86" s="444">
        <f t="shared" si="19"/>
        <v>8.5616438356164379E-4</v>
      </c>
      <c r="G86" s="444">
        <f t="shared" si="20"/>
        <v>0</v>
      </c>
      <c r="H86" s="444">
        <f t="shared" si="21"/>
        <v>1.7123287671232876E-3</v>
      </c>
      <c r="I86" s="444">
        <f t="shared" si="22"/>
        <v>1.3698630136986301E-2</v>
      </c>
      <c r="J86" s="445">
        <f t="shared" si="23"/>
        <v>16</v>
      </c>
      <c r="L86" s="592"/>
      <c r="M86" s="66" t="s">
        <v>14</v>
      </c>
      <c r="N86" s="67">
        <v>2.5000000000000001E-2</v>
      </c>
      <c r="O86" s="68">
        <v>3.2000000000000001E-2</v>
      </c>
      <c r="P86" s="68">
        <v>0</v>
      </c>
      <c r="Q86" s="68">
        <v>1E-3</v>
      </c>
      <c r="R86" s="68">
        <v>1E-3</v>
      </c>
      <c r="S86" s="69">
        <v>0</v>
      </c>
      <c r="T86" s="68">
        <v>1.7000000000000001E-2</v>
      </c>
      <c r="U86" s="69">
        <v>7.6999999999999999E-2</v>
      </c>
      <c r="V86" s="34"/>
      <c r="W86" s="34"/>
      <c r="X86" s="34"/>
      <c r="Y86" s="34"/>
      <c r="Z86" s="34"/>
      <c r="AA86" s="34"/>
    </row>
    <row r="87" spans="1:27" ht="13.15" customHeight="1" x14ac:dyDescent="0.2">
      <c r="A87" s="434" t="s">
        <v>5</v>
      </c>
      <c r="B87" s="443">
        <f t="shared" si="15"/>
        <v>7.2773972602739725E-2</v>
      </c>
      <c r="C87" s="444">
        <f t="shared" si="16"/>
        <v>1.5410958904109588E-2</v>
      </c>
      <c r="D87" s="444">
        <f t="shared" si="17"/>
        <v>0</v>
      </c>
      <c r="E87" s="444">
        <f t="shared" si="18"/>
        <v>8.5616438356164379E-4</v>
      </c>
      <c r="F87" s="444">
        <f t="shared" si="19"/>
        <v>9.4178082191780817E-3</v>
      </c>
      <c r="G87" s="444">
        <f t="shared" si="20"/>
        <v>8.5616438356164379E-4</v>
      </c>
      <c r="H87" s="444">
        <f t="shared" si="21"/>
        <v>2.5684931506849314E-3</v>
      </c>
      <c r="I87" s="444">
        <f t="shared" si="22"/>
        <v>0.10188356164383562</v>
      </c>
      <c r="J87" s="445">
        <f t="shared" si="23"/>
        <v>119</v>
      </c>
      <c r="L87" s="592"/>
      <c r="M87" s="66" t="s">
        <v>15</v>
      </c>
      <c r="N87" s="67">
        <v>2.8000000000000001E-2</v>
      </c>
      <c r="O87" s="68">
        <v>1.6E-2</v>
      </c>
      <c r="P87" s="68">
        <v>0</v>
      </c>
      <c r="Q87" s="68">
        <v>0</v>
      </c>
      <c r="R87" s="68">
        <v>2E-3</v>
      </c>
      <c r="S87" s="69">
        <v>1E-3</v>
      </c>
      <c r="T87" s="68">
        <v>8.9999999999999993E-3</v>
      </c>
      <c r="U87" s="69">
        <v>5.7000000000000002E-2</v>
      </c>
      <c r="V87" s="34"/>
      <c r="W87" s="34"/>
      <c r="X87" s="34"/>
      <c r="Y87" s="34"/>
      <c r="Z87" s="34"/>
      <c r="AA87" s="34"/>
    </row>
    <row r="88" spans="1:27" ht="13.15" customHeight="1" x14ac:dyDescent="0.2">
      <c r="A88" s="434" t="s">
        <v>12</v>
      </c>
      <c r="B88" s="443">
        <f t="shared" si="15"/>
        <v>4.2808219178082189E-3</v>
      </c>
      <c r="C88" s="444">
        <f t="shared" si="16"/>
        <v>1.5410958904109588E-2</v>
      </c>
      <c r="D88" s="444">
        <f t="shared" si="17"/>
        <v>8.5616438356164379E-4</v>
      </c>
      <c r="E88" s="444">
        <f t="shared" si="18"/>
        <v>1.7123287671232876E-3</v>
      </c>
      <c r="F88" s="444">
        <f t="shared" si="19"/>
        <v>0</v>
      </c>
      <c r="G88" s="444">
        <f t="shared" si="20"/>
        <v>0</v>
      </c>
      <c r="H88" s="444">
        <f t="shared" si="21"/>
        <v>4.2808219178082189E-3</v>
      </c>
      <c r="I88" s="444">
        <f t="shared" si="22"/>
        <v>2.6541095890410957E-2</v>
      </c>
      <c r="J88" s="445">
        <f t="shared" si="23"/>
        <v>31</v>
      </c>
      <c r="L88" s="592"/>
      <c r="M88" s="66" t="s">
        <v>16</v>
      </c>
      <c r="N88" s="67">
        <v>2.5999999999999999E-2</v>
      </c>
      <c r="O88" s="68">
        <v>2.8000000000000001E-2</v>
      </c>
      <c r="P88" s="68">
        <v>0</v>
      </c>
      <c r="Q88" s="68">
        <v>4.0000000000000001E-3</v>
      </c>
      <c r="R88" s="68">
        <v>0</v>
      </c>
      <c r="S88" s="69">
        <v>1E-3</v>
      </c>
      <c r="T88" s="68">
        <v>8.9999999999999993E-3</v>
      </c>
      <c r="U88" s="69">
        <v>6.8000000000000005E-2</v>
      </c>
      <c r="V88" s="34"/>
      <c r="W88" s="34"/>
      <c r="X88" s="34"/>
      <c r="Y88" s="34"/>
      <c r="Z88" s="34"/>
      <c r="AA88" s="34"/>
    </row>
    <row r="89" spans="1:27" ht="13.15" customHeight="1" x14ac:dyDescent="0.2">
      <c r="A89" s="434" t="s">
        <v>14</v>
      </c>
      <c r="B89" s="443">
        <f t="shared" si="15"/>
        <v>1.6267123287671232E-2</v>
      </c>
      <c r="C89" s="444">
        <f t="shared" si="16"/>
        <v>1.7123287671232876E-2</v>
      </c>
      <c r="D89" s="444">
        <f t="shared" si="17"/>
        <v>0</v>
      </c>
      <c r="E89" s="444">
        <f t="shared" si="18"/>
        <v>8.5616438356164379E-4</v>
      </c>
      <c r="F89" s="444">
        <f t="shared" si="19"/>
        <v>8.5616438356164379E-4</v>
      </c>
      <c r="G89" s="444">
        <f t="shared" si="20"/>
        <v>0</v>
      </c>
      <c r="H89" s="444">
        <f t="shared" si="21"/>
        <v>5.1369863013698627E-3</v>
      </c>
      <c r="I89" s="444">
        <f t="shared" si="22"/>
        <v>4.0239726027397262E-2</v>
      </c>
      <c r="J89" s="445">
        <f t="shared" si="23"/>
        <v>47</v>
      </c>
      <c r="L89" s="592"/>
      <c r="M89" s="66" t="s">
        <v>17</v>
      </c>
      <c r="N89" s="67">
        <v>6.0000000000000001E-3</v>
      </c>
      <c r="O89" s="68">
        <v>1.6E-2</v>
      </c>
      <c r="P89" s="68">
        <v>0</v>
      </c>
      <c r="Q89" s="68">
        <v>1E-3</v>
      </c>
      <c r="R89" s="68">
        <v>1E-3</v>
      </c>
      <c r="S89" s="69">
        <v>0</v>
      </c>
      <c r="T89" s="68">
        <v>2E-3</v>
      </c>
      <c r="U89" s="69">
        <v>2.7E-2</v>
      </c>
    </row>
    <row r="90" spans="1:27" ht="13.15" customHeight="1" x14ac:dyDescent="0.2">
      <c r="A90" s="434" t="s">
        <v>15</v>
      </c>
      <c r="B90" s="443">
        <f t="shared" si="15"/>
        <v>1.797945205479452E-2</v>
      </c>
      <c r="C90" s="444">
        <f t="shared" si="16"/>
        <v>6.8493150684931503E-3</v>
      </c>
      <c r="D90" s="444">
        <f t="shared" si="17"/>
        <v>8.5616438356164379E-4</v>
      </c>
      <c r="E90" s="444">
        <f t="shared" si="18"/>
        <v>8.5616438356164379E-4</v>
      </c>
      <c r="F90" s="444">
        <f t="shared" si="19"/>
        <v>8.5616438356164379E-4</v>
      </c>
      <c r="G90" s="444">
        <f t="shared" si="20"/>
        <v>1.7123287671232876E-3</v>
      </c>
      <c r="H90" s="444">
        <f t="shared" si="21"/>
        <v>5.9931506849315065E-3</v>
      </c>
      <c r="I90" s="444">
        <f t="shared" si="22"/>
        <v>3.5102739726027399E-2</v>
      </c>
      <c r="J90" s="445">
        <f t="shared" si="23"/>
        <v>41</v>
      </c>
      <c r="L90" s="592"/>
      <c r="M90" s="66" t="s">
        <v>138</v>
      </c>
      <c r="N90" s="67">
        <v>0</v>
      </c>
      <c r="O90" s="68">
        <v>4.0000000000000001E-3</v>
      </c>
      <c r="P90" s="68">
        <v>0</v>
      </c>
      <c r="Q90" s="68">
        <v>0</v>
      </c>
      <c r="R90" s="68">
        <v>0</v>
      </c>
      <c r="S90" s="69">
        <v>0</v>
      </c>
      <c r="T90" s="68">
        <v>1E-3</v>
      </c>
      <c r="U90" s="69">
        <v>5.0000000000000001E-3</v>
      </c>
      <c r="V90" s="34"/>
      <c r="W90" s="34"/>
      <c r="X90" s="34"/>
      <c r="Y90" s="34"/>
      <c r="Z90" s="34"/>
      <c r="AA90" s="34"/>
    </row>
    <row r="91" spans="1:27" ht="13.15" customHeight="1" x14ac:dyDescent="0.2">
      <c r="A91" s="434" t="s">
        <v>16</v>
      </c>
      <c r="B91" s="443">
        <f t="shared" si="15"/>
        <v>6.8493150684931503E-3</v>
      </c>
      <c r="C91" s="444">
        <f t="shared" si="16"/>
        <v>8.133561643835617E-2</v>
      </c>
      <c r="D91" s="444">
        <f t="shared" si="17"/>
        <v>0</v>
      </c>
      <c r="E91" s="444">
        <f t="shared" si="18"/>
        <v>5.1369863013698627E-3</v>
      </c>
      <c r="F91" s="444">
        <f t="shared" si="19"/>
        <v>0</v>
      </c>
      <c r="G91" s="444">
        <f t="shared" si="20"/>
        <v>0</v>
      </c>
      <c r="H91" s="444">
        <f t="shared" si="21"/>
        <v>6.8493150684931503E-3</v>
      </c>
      <c r="I91" s="444">
        <f t="shared" si="22"/>
        <v>0.10017123287671233</v>
      </c>
      <c r="J91" s="445">
        <f t="shared" si="23"/>
        <v>117</v>
      </c>
      <c r="L91" s="592"/>
      <c r="M91" s="66" t="s">
        <v>18</v>
      </c>
      <c r="N91" s="67">
        <v>1.6E-2</v>
      </c>
      <c r="O91" s="68">
        <v>1.4999999999999999E-2</v>
      </c>
      <c r="P91" s="68">
        <v>0</v>
      </c>
      <c r="Q91" s="68">
        <v>0</v>
      </c>
      <c r="R91" s="68">
        <v>0</v>
      </c>
      <c r="S91" s="69">
        <v>0</v>
      </c>
      <c r="T91" s="68">
        <v>0</v>
      </c>
      <c r="U91" s="69">
        <v>3.1E-2</v>
      </c>
      <c r="V91" s="34"/>
      <c r="W91" s="34"/>
      <c r="X91" s="34"/>
      <c r="Y91" s="34"/>
      <c r="Z91" s="34"/>
      <c r="AA91" s="34"/>
    </row>
    <row r="92" spans="1:27" ht="13.15" customHeight="1" x14ac:dyDescent="0.2">
      <c r="A92" s="434" t="s">
        <v>35</v>
      </c>
      <c r="B92" s="443">
        <f t="shared" si="15"/>
        <v>3.4246575342465752E-3</v>
      </c>
      <c r="C92" s="444">
        <f t="shared" si="16"/>
        <v>1.1130136986301369E-2</v>
      </c>
      <c r="D92" s="444">
        <f t="shared" si="17"/>
        <v>0</v>
      </c>
      <c r="E92" s="444">
        <f t="shared" si="18"/>
        <v>8.5616438356164379E-4</v>
      </c>
      <c r="F92" s="444">
        <f t="shared" si="19"/>
        <v>2.5684931506849314E-3</v>
      </c>
      <c r="G92" s="444">
        <f t="shared" si="20"/>
        <v>0</v>
      </c>
      <c r="H92" s="444">
        <f t="shared" si="21"/>
        <v>5.9931506849315065E-3</v>
      </c>
      <c r="I92" s="444">
        <f t="shared" si="22"/>
        <v>2.3972602739726026E-2</v>
      </c>
      <c r="J92" s="445">
        <f t="shared" si="23"/>
        <v>28</v>
      </c>
      <c r="L92" s="592"/>
      <c r="M92" s="66" t="s">
        <v>19</v>
      </c>
      <c r="N92" s="67">
        <v>4.0000000000000001E-3</v>
      </c>
      <c r="O92" s="68">
        <v>6.0000000000000001E-3</v>
      </c>
      <c r="P92" s="68">
        <v>0</v>
      </c>
      <c r="Q92" s="68">
        <v>0</v>
      </c>
      <c r="R92" s="68">
        <v>0</v>
      </c>
      <c r="S92" s="69">
        <v>0</v>
      </c>
      <c r="T92" s="68">
        <v>0</v>
      </c>
      <c r="U92" s="69">
        <v>0.01</v>
      </c>
      <c r="V92" s="34"/>
      <c r="W92" s="34"/>
      <c r="X92" s="34"/>
      <c r="Y92" s="34"/>
      <c r="Z92" s="34"/>
      <c r="AA92" s="34"/>
    </row>
    <row r="93" spans="1:27" ht="13.15" customHeight="1" x14ac:dyDescent="0.2">
      <c r="A93" s="434" t="s">
        <v>17</v>
      </c>
      <c r="B93" s="443">
        <f t="shared" si="15"/>
        <v>2.5684931506849314E-3</v>
      </c>
      <c r="C93" s="444">
        <f t="shared" si="16"/>
        <v>8.5616438356164379E-4</v>
      </c>
      <c r="D93" s="444">
        <f t="shared" si="17"/>
        <v>0</v>
      </c>
      <c r="E93" s="444">
        <f t="shared" si="18"/>
        <v>0</v>
      </c>
      <c r="F93" s="444">
        <f t="shared" si="19"/>
        <v>0</v>
      </c>
      <c r="G93" s="444">
        <f t="shared" si="20"/>
        <v>0</v>
      </c>
      <c r="H93" s="444">
        <f t="shared" si="21"/>
        <v>8.5616438356164379E-4</v>
      </c>
      <c r="I93" s="444">
        <f t="shared" si="22"/>
        <v>4.2808219178082189E-3</v>
      </c>
      <c r="J93" s="445">
        <f t="shared" si="23"/>
        <v>5</v>
      </c>
      <c r="L93" s="592"/>
      <c r="M93" s="66" t="s">
        <v>20</v>
      </c>
      <c r="N93" s="67">
        <v>6.0000000000000001E-3</v>
      </c>
      <c r="O93" s="68">
        <v>2.3E-2</v>
      </c>
      <c r="P93" s="68">
        <v>0</v>
      </c>
      <c r="Q93" s="68">
        <v>5.0000000000000001E-3</v>
      </c>
      <c r="R93" s="68">
        <v>1E-3</v>
      </c>
      <c r="S93" s="69">
        <v>0</v>
      </c>
      <c r="T93" s="68">
        <v>1.6E-2</v>
      </c>
      <c r="U93" s="69">
        <v>5.1999999999999998E-2</v>
      </c>
    </row>
    <row r="94" spans="1:27" ht="13.15" customHeight="1" x14ac:dyDescent="0.2">
      <c r="A94" s="434" t="s">
        <v>138</v>
      </c>
      <c r="B94" s="443">
        <f t="shared" si="15"/>
        <v>1.7123287671232876E-3</v>
      </c>
      <c r="C94" s="444">
        <f t="shared" si="16"/>
        <v>2.5684931506849314E-3</v>
      </c>
      <c r="D94" s="444">
        <f t="shared" si="17"/>
        <v>0</v>
      </c>
      <c r="E94" s="444">
        <f t="shared" si="18"/>
        <v>0</v>
      </c>
      <c r="F94" s="444">
        <f t="shared" si="19"/>
        <v>0</v>
      </c>
      <c r="G94" s="444">
        <f t="shared" si="20"/>
        <v>0</v>
      </c>
      <c r="H94" s="444">
        <f t="shared" si="21"/>
        <v>0</v>
      </c>
      <c r="I94" s="444">
        <f t="shared" si="22"/>
        <v>4.2808219178082189E-3</v>
      </c>
      <c r="J94" s="445">
        <f t="shared" si="23"/>
        <v>5</v>
      </c>
      <c r="L94" s="592"/>
      <c r="M94" s="66" t="s">
        <v>57</v>
      </c>
      <c r="N94" s="67">
        <v>1.4999999999999999E-2</v>
      </c>
      <c r="O94" s="68">
        <v>4.3999999999999997E-2</v>
      </c>
      <c r="P94" s="68">
        <v>0</v>
      </c>
      <c r="Q94" s="68">
        <v>2E-3</v>
      </c>
      <c r="R94" s="68">
        <v>2E-3</v>
      </c>
      <c r="S94" s="69">
        <v>0</v>
      </c>
      <c r="T94" s="68">
        <v>1.0999999999999999E-2</v>
      </c>
      <c r="U94" s="69">
        <v>7.4999999999999997E-2</v>
      </c>
      <c r="V94" s="34"/>
      <c r="W94" s="34"/>
      <c r="X94" s="34"/>
      <c r="Y94" s="34"/>
      <c r="Z94" s="34"/>
      <c r="AA94" s="34"/>
    </row>
    <row r="95" spans="1:27" ht="13.15" customHeight="1" x14ac:dyDescent="0.2">
      <c r="A95" s="434" t="s">
        <v>18</v>
      </c>
      <c r="B95" s="443">
        <f t="shared" si="15"/>
        <v>8.5616438356164379E-3</v>
      </c>
      <c r="C95" s="444">
        <f t="shared" si="16"/>
        <v>2.5684931506849314E-3</v>
      </c>
      <c r="D95" s="444">
        <f t="shared" si="17"/>
        <v>0</v>
      </c>
      <c r="E95" s="444">
        <f t="shared" si="18"/>
        <v>0</v>
      </c>
      <c r="F95" s="444">
        <f t="shared" si="19"/>
        <v>8.5616438356164379E-4</v>
      </c>
      <c r="G95" s="444">
        <f t="shared" si="20"/>
        <v>0</v>
      </c>
      <c r="H95" s="444">
        <f t="shared" si="21"/>
        <v>0</v>
      </c>
      <c r="I95" s="444">
        <f t="shared" si="22"/>
        <v>1.1986301369863013E-2</v>
      </c>
      <c r="J95" s="445">
        <f t="shared" si="23"/>
        <v>14</v>
      </c>
      <c r="L95" s="592"/>
      <c r="M95" s="66" t="s">
        <v>21</v>
      </c>
      <c r="N95" s="67">
        <v>7.0000000000000001E-3</v>
      </c>
      <c r="O95" s="68">
        <v>8.9999999999999993E-3</v>
      </c>
      <c r="P95" s="68">
        <v>0</v>
      </c>
      <c r="Q95" s="68">
        <v>1E-3</v>
      </c>
      <c r="R95" s="68">
        <v>4.0000000000000001E-3</v>
      </c>
      <c r="S95" s="69">
        <v>0</v>
      </c>
      <c r="T95" s="68">
        <v>0.01</v>
      </c>
      <c r="U95" s="69">
        <v>3.1E-2</v>
      </c>
      <c r="V95" s="34"/>
      <c r="W95" s="34"/>
      <c r="X95" s="34"/>
      <c r="Y95" s="34"/>
      <c r="Z95" s="34"/>
      <c r="AA95" s="34"/>
    </row>
    <row r="96" spans="1:27" ht="13.15" customHeight="1" x14ac:dyDescent="0.2">
      <c r="A96" s="434" t="s">
        <v>19</v>
      </c>
      <c r="B96" s="443">
        <f t="shared" si="15"/>
        <v>6.8493150684931503E-3</v>
      </c>
      <c r="C96" s="444">
        <f t="shared" si="16"/>
        <v>6.8493150684931503E-3</v>
      </c>
      <c r="D96" s="444">
        <f t="shared" si="17"/>
        <v>0</v>
      </c>
      <c r="E96" s="444">
        <f t="shared" si="18"/>
        <v>8.5616438356164379E-4</v>
      </c>
      <c r="F96" s="444">
        <f t="shared" si="19"/>
        <v>0</v>
      </c>
      <c r="G96" s="444">
        <f t="shared" si="20"/>
        <v>0</v>
      </c>
      <c r="H96" s="444">
        <f t="shared" si="21"/>
        <v>0</v>
      </c>
      <c r="I96" s="444">
        <f t="shared" si="22"/>
        <v>1.4554794520547944E-2</v>
      </c>
      <c r="J96" s="445">
        <f t="shared" si="23"/>
        <v>17</v>
      </c>
      <c r="L96" s="592"/>
      <c r="M96" s="66" t="s">
        <v>7</v>
      </c>
      <c r="N96" s="67">
        <v>4.1000000000000002E-2</v>
      </c>
      <c r="O96" s="68">
        <v>2.5999999999999999E-2</v>
      </c>
      <c r="P96" s="68">
        <v>0</v>
      </c>
      <c r="Q96" s="68">
        <v>1E-3</v>
      </c>
      <c r="R96" s="68">
        <v>4.0000000000000001E-3</v>
      </c>
      <c r="S96" s="69">
        <v>4.0000000000000001E-3</v>
      </c>
      <c r="T96" s="68">
        <v>6.0000000000000001E-3</v>
      </c>
      <c r="U96" s="69">
        <v>8.1000000000000003E-2</v>
      </c>
      <c r="V96" s="34"/>
      <c r="W96" s="34"/>
      <c r="X96" s="34"/>
      <c r="Y96" s="34"/>
      <c r="Z96" s="34"/>
      <c r="AA96" s="34"/>
    </row>
    <row r="97" spans="1:27" ht="13.15" customHeight="1" x14ac:dyDescent="0.2">
      <c r="A97" s="434" t="s">
        <v>20</v>
      </c>
      <c r="B97" s="443">
        <f t="shared" si="15"/>
        <v>4.2808219178082189E-3</v>
      </c>
      <c r="C97" s="444">
        <f t="shared" si="16"/>
        <v>2.482876712328767E-2</v>
      </c>
      <c r="D97" s="444">
        <f t="shared" si="17"/>
        <v>8.5616438356164379E-4</v>
      </c>
      <c r="E97" s="444">
        <f t="shared" si="18"/>
        <v>0</v>
      </c>
      <c r="F97" s="444">
        <f t="shared" si="19"/>
        <v>2.5684931506849314E-3</v>
      </c>
      <c r="G97" s="444">
        <f t="shared" si="20"/>
        <v>0</v>
      </c>
      <c r="H97" s="444">
        <f t="shared" si="21"/>
        <v>1.0273972602739725E-2</v>
      </c>
      <c r="I97" s="444">
        <f t="shared" si="22"/>
        <v>4.2808219178082189E-2</v>
      </c>
      <c r="J97" s="445">
        <f t="shared" si="23"/>
        <v>50</v>
      </c>
      <c r="L97" s="592"/>
      <c r="M97" s="66" t="s">
        <v>3</v>
      </c>
      <c r="N97" s="67">
        <v>2.1999999999999999E-2</v>
      </c>
      <c r="O97" s="68">
        <v>8.9999999999999993E-3</v>
      </c>
      <c r="P97" s="68">
        <v>0</v>
      </c>
      <c r="Q97" s="68">
        <v>1E-3</v>
      </c>
      <c r="R97" s="68">
        <v>2E-3</v>
      </c>
      <c r="S97" s="69">
        <v>0</v>
      </c>
      <c r="T97" s="68">
        <v>0</v>
      </c>
      <c r="U97" s="69">
        <v>3.5000000000000003E-2</v>
      </c>
    </row>
    <row r="98" spans="1:27" ht="13.15" customHeight="1" x14ac:dyDescent="0.2">
      <c r="A98" s="434" t="s">
        <v>36</v>
      </c>
      <c r="B98" s="443">
        <f t="shared" si="15"/>
        <v>7.7054794520547941E-3</v>
      </c>
      <c r="C98" s="444">
        <f t="shared" si="16"/>
        <v>8.5616438356164379E-3</v>
      </c>
      <c r="D98" s="444">
        <f t="shared" si="17"/>
        <v>0</v>
      </c>
      <c r="E98" s="444">
        <f t="shared" si="18"/>
        <v>2.5684931506849314E-3</v>
      </c>
      <c r="F98" s="444">
        <f t="shared" si="19"/>
        <v>8.5616438356164379E-4</v>
      </c>
      <c r="G98" s="444">
        <f t="shared" si="20"/>
        <v>0</v>
      </c>
      <c r="H98" s="444">
        <f t="shared" si="21"/>
        <v>4.2808219178082189E-3</v>
      </c>
      <c r="I98" s="444">
        <f t="shared" si="22"/>
        <v>2.3972602739726026E-2</v>
      </c>
      <c r="J98" s="445">
        <f t="shared" si="23"/>
        <v>28</v>
      </c>
      <c r="L98" s="592"/>
      <c r="M98" s="66" t="s">
        <v>139</v>
      </c>
      <c r="N98" s="67">
        <v>7.0000000000000001E-3</v>
      </c>
      <c r="O98" s="68">
        <v>4.0000000000000001E-3</v>
      </c>
      <c r="P98" s="68">
        <v>0</v>
      </c>
      <c r="Q98" s="68">
        <v>0</v>
      </c>
      <c r="R98" s="68">
        <v>0</v>
      </c>
      <c r="S98" s="69">
        <v>0</v>
      </c>
      <c r="T98" s="68">
        <v>0</v>
      </c>
      <c r="U98" s="69">
        <v>1.0999999999999999E-2</v>
      </c>
    </row>
    <row r="99" spans="1:27" ht="13.15" customHeight="1" x14ac:dyDescent="0.2">
      <c r="A99" s="434" t="s">
        <v>37</v>
      </c>
      <c r="B99" s="443">
        <f t="shared" si="15"/>
        <v>9.4178082191780817E-3</v>
      </c>
      <c r="C99" s="444">
        <f t="shared" si="16"/>
        <v>1.1986301369863013E-2</v>
      </c>
      <c r="D99" s="444">
        <f t="shared" si="17"/>
        <v>0</v>
      </c>
      <c r="E99" s="444">
        <f t="shared" si="18"/>
        <v>8.5616438356164379E-4</v>
      </c>
      <c r="F99" s="444">
        <f t="shared" si="19"/>
        <v>8.5616438356164379E-4</v>
      </c>
      <c r="G99" s="444">
        <f t="shared" si="20"/>
        <v>0</v>
      </c>
      <c r="H99" s="444">
        <f t="shared" si="21"/>
        <v>3.4246575342465752E-3</v>
      </c>
      <c r="I99" s="444">
        <f t="shared" si="22"/>
        <v>2.6541095890410957E-2</v>
      </c>
      <c r="J99" s="445">
        <f t="shared" si="23"/>
        <v>31</v>
      </c>
      <c r="L99" s="592"/>
      <c r="M99" s="66"/>
      <c r="N99" s="67"/>
      <c r="O99" s="68"/>
      <c r="P99" s="68"/>
      <c r="Q99" s="68"/>
      <c r="R99" s="68"/>
      <c r="S99" s="69"/>
      <c r="T99" s="68"/>
      <c r="U99" s="69"/>
      <c r="V99" s="34"/>
      <c r="W99" s="34"/>
      <c r="X99" s="34"/>
      <c r="Y99" s="34"/>
      <c r="Z99" s="34"/>
      <c r="AA99" s="34"/>
    </row>
    <row r="100" spans="1:27" ht="13.15" customHeight="1" x14ac:dyDescent="0.2">
      <c r="A100" s="434" t="s">
        <v>40</v>
      </c>
      <c r="B100" s="443">
        <f t="shared" si="15"/>
        <v>1.2842465753424657E-2</v>
      </c>
      <c r="C100" s="444">
        <f t="shared" si="16"/>
        <v>2.8253424657534245E-2</v>
      </c>
      <c r="D100" s="444">
        <f t="shared" si="17"/>
        <v>0</v>
      </c>
      <c r="E100" s="444">
        <f t="shared" si="18"/>
        <v>1.7123287671232876E-3</v>
      </c>
      <c r="F100" s="444">
        <f t="shared" si="19"/>
        <v>1.7123287671232876E-3</v>
      </c>
      <c r="G100" s="444">
        <f t="shared" si="20"/>
        <v>0</v>
      </c>
      <c r="H100" s="444">
        <f t="shared" si="21"/>
        <v>5.1369863013698627E-3</v>
      </c>
      <c r="I100" s="444">
        <f t="shared" si="22"/>
        <v>4.965753424657534E-2</v>
      </c>
      <c r="J100" s="445">
        <f t="shared" si="23"/>
        <v>58</v>
      </c>
      <c r="L100" s="592"/>
      <c r="M100" s="66"/>
      <c r="N100" s="67"/>
      <c r="O100" s="68"/>
      <c r="P100" s="68"/>
      <c r="Q100" s="68"/>
      <c r="R100" s="68"/>
      <c r="S100" s="69"/>
      <c r="T100" s="68"/>
      <c r="U100" s="69"/>
      <c r="V100" s="34"/>
      <c r="W100" s="34"/>
      <c r="X100" s="34"/>
      <c r="Y100" s="34"/>
      <c r="Z100" s="34"/>
      <c r="AA100" s="34"/>
    </row>
    <row r="101" spans="1:27" ht="13.15" customHeight="1" x14ac:dyDescent="0.2">
      <c r="A101" s="434" t="s">
        <v>21</v>
      </c>
      <c r="B101" s="443">
        <f t="shared" si="15"/>
        <v>7.7054794520547941E-3</v>
      </c>
      <c r="C101" s="444">
        <f t="shared" si="16"/>
        <v>3.4246575342465752E-3</v>
      </c>
      <c r="D101" s="444">
        <f t="shared" si="17"/>
        <v>0</v>
      </c>
      <c r="E101" s="444">
        <f t="shared" si="18"/>
        <v>8.5616438356164379E-4</v>
      </c>
      <c r="F101" s="444">
        <f t="shared" si="19"/>
        <v>3.4246575342465752E-3</v>
      </c>
      <c r="G101" s="444">
        <f t="shared" si="20"/>
        <v>0</v>
      </c>
      <c r="H101" s="444">
        <f t="shared" si="21"/>
        <v>4.2808219178082189E-3</v>
      </c>
      <c r="I101" s="444">
        <f t="shared" si="22"/>
        <v>1.9691780821917807E-2</v>
      </c>
      <c r="J101" s="445">
        <f t="shared" si="23"/>
        <v>23</v>
      </c>
      <c r="L101" s="592"/>
      <c r="M101" s="70"/>
      <c r="N101" s="71"/>
      <c r="O101" s="72"/>
      <c r="P101" s="72"/>
      <c r="Q101" s="72"/>
      <c r="R101" s="72"/>
      <c r="S101" s="73"/>
      <c r="T101" s="72"/>
      <c r="U101" s="73"/>
      <c r="V101" s="34"/>
      <c r="W101" s="34"/>
      <c r="X101" s="34"/>
      <c r="Y101" s="34"/>
      <c r="Z101" s="34"/>
      <c r="AA101" s="34"/>
    </row>
    <row r="102" spans="1:27" ht="13.15" customHeight="1" x14ac:dyDescent="0.2">
      <c r="A102" s="434" t="s">
        <v>7</v>
      </c>
      <c r="B102" s="443">
        <f t="shared" si="15"/>
        <v>3.9383561643835614E-2</v>
      </c>
      <c r="C102" s="444">
        <f t="shared" si="16"/>
        <v>1.3698630136986301E-2</v>
      </c>
      <c r="D102" s="444">
        <f t="shared" si="17"/>
        <v>0</v>
      </c>
      <c r="E102" s="444">
        <f t="shared" si="18"/>
        <v>8.5616438356164379E-4</v>
      </c>
      <c r="F102" s="444">
        <f t="shared" si="19"/>
        <v>2.5684931506849314E-3</v>
      </c>
      <c r="G102" s="444">
        <f t="shared" si="20"/>
        <v>1.7123287671232876E-3</v>
      </c>
      <c r="H102" s="444">
        <f t="shared" si="21"/>
        <v>8.5616438356164379E-3</v>
      </c>
      <c r="I102" s="444">
        <f t="shared" si="22"/>
        <v>6.6780821917808222E-2</v>
      </c>
      <c r="J102" s="445">
        <f t="shared" si="23"/>
        <v>78</v>
      </c>
      <c r="L102" s="592"/>
      <c r="M102" s="70"/>
      <c r="N102" s="71"/>
      <c r="O102" s="72"/>
      <c r="P102" s="72"/>
      <c r="Q102" s="72"/>
      <c r="R102" s="72"/>
      <c r="S102" s="73"/>
      <c r="T102" s="72"/>
      <c r="U102" s="73"/>
      <c r="V102" s="34"/>
      <c r="W102" s="34"/>
      <c r="X102" s="34"/>
      <c r="Y102" s="34"/>
      <c r="Z102" s="34"/>
      <c r="AA102" s="34"/>
    </row>
    <row r="103" spans="1:27" ht="13.15" customHeight="1" x14ac:dyDescent="0.2">
      <c r="A103" s="434" t="s">
        <v>32</v>
      </c>
      <c r="B103" s="443">
        <f t="shared" si="15"/>
        <v>9.4178082191780817E-3</v>
      </c>
      <c r="C103" s="444">
        <f t="shared" si="16"/>
        <v>6.8493150684931503E-3</v>
      </c>
      <c r="D103" s="444">
        <f t="shared" si="17"/>
        <v>0</v>
      </c>
      <c r="E103" s="444">
        <f t="shared" si="18"/>
        <v>0</v>
      </c>
      <c r="F103" s="444">
        <f t="shared" si="19"/>
        <v>0</v>
      </c>
      <c r="G103" s="444">
        <f t="shared" si="20"/>
        <v>0</v>
      </c>
      <c r="H103" s="444">
        <f t="shared" si="21"/>
        <v>0</v>
      </c>
      <c r="I103" s="444">
        <f t="shared" si="22"/>
        <v>1.6267123287671232E-2</v>
      </c>
      <c r="J103" s="445">
        <f t="shared" si="23"/>
        <v>19</v>
      </c>
      <c r="L103" s="592"/>
      <c r="M103" s="70"/>
      <c r="N103" s="71"/>
      <c r="O103" s="72"/>
      <c r="P103" s="72"/>
      <c r="Q103" s="72"/>
      <c r="R103" s="72"/>
      <c r="S103" s="73"/>
      <c r="T103" s="72"/>
      <c r="U103" s="73"/>
      <c r="V103" s="34"/>
      <c r="W103" s="34"/>
      <c r="X103" s="34"/>
      <c r="Y103" s="34"/>
      <c r="Z103" s="34"/>
      <c r="AA103" s="34"/>
    </row>
    <row r="104" spans="1:27" ht="13.15" customHeight="1" x14ac:dyDescent="0.2">
      <c r="A104" s="434" t="s">
        <v>3</v>
      </c>
      <c r="B104" s="443">
        <f t="shared" si="15"/>
        <v>1.2842465753424657E-2</v>
      </c>
      <c r="C104" s="444">
        <f t="shared" si="16"/>
        <v>5.1369863013698627E-3</v>
      </c>
      <c r="D104" s="444">
        <f t="shared" si="17"/>
        <v>0</v>
      </c>
      <c r="E104" s="444">
        <f t="shared" si="18"/>
        <v>0</v>
      </c>
      <c r="F104" s="444">
        <f t="shared" si="19"/>
        <v>0</v>
      </c>
      <c r="G104" s="444">
        <f t="shared" si="20"/>
        <v>0</v>
      </c>
      <c r="H104" s="444">
        <f t="shared" si="21"/>
        <v>8.5616438356164379E-4</v>
      </c>
      <c r="I104" s="444">
        <f t="shared" si="22"/>
        <v>1.8835616438356163E-2</v>
      </c>
      <c r="J104" s="445">
        <f t="shared" si="23"/>
        <v>22</v>
      </c>
      <c r="L104" s="592"/>
      <c r="M104" s="70"/>
      <c r="N104" s="71"/>
      <c r="O104" s="72"/>
      <c r="P104" s="72"/>
      <c r="Q104" s="72"/>
      <c r="R104" s="72"/>
      <c r="S104" s="73"/>
      <c r="T104" s="72"/>
      <c r="U104" s="73"/>
      <c r="V104" s="34"/>
      <c r="W104" s="34"/>
      <c r="X104" s="34"/>
      <c r="Y104" s="34"/>
      <c r="Z104" s="34"/>
      <c r="AA104" s="34"/>
    </row>
    <row r="105" spans="1:27" ht="13.15" customHeight="1" x14ac:dyDescent="0.2">
      <c r="A105" s="434" t="s">
        <v>139</v>
      </c>
      <c r="B105" s="443">
        <f t="shared" si="15"/>
        <v>2.5684931506849314E-2</v>
      </c>
      <c r="C105" s="444">
        <f t="shared" si="16"/>
        <v>1.1986301369863013E-2</v>
      </c>
      <c r="D105" s="444">
        <f t="shared" si="17"/>
        <v>0</v>
      </c>
      <c r="E105" s="444">
        <f t="shared" si="18"/>
        <v>8.5616438356164379E-4</v>
      </c>
      <c r="F105" s="444">
        <f t="shared" si="19"/>
        <v>0</v>
      </c>
      <c r="G105" s="444">
        <f t="shared" si="20"/>
        <v>0</v>
      </c>
      <c r="H105" s="444">
        <f t="shared" si="21"/>
        <v>1.7123287671232876E-3</v>
      </c>
      <c r="I105" s="444">
        <f t="shared" si="22"/>
        <v>4.0239726027397262E-2</v>
      </c>
      <c r="J105" s="445">
        <f t="shared" si="23"/>
        <v>47</v>
      </c>
      <c r="L105" s="592"/>
      <c r="M105" s="70"/>
      <c r="N105" s="71"/>
      <c r="O105" s="72"/>
      <c r="P105" s="72"/>
      <c r="Q105" s="72"/>
      <c r="R105" s="72"/>
      <c r="S105" s="73"/>
      <c r="T105" s="72"/>
      <c r="U105" s="73"/>
      <c r="V105" s="34"/>
      <c r="W105" s="34"/>
      <c r="X105" s="34"/>
      <c r="Y105" s="34"/>
      <c r="Z105" s="34"/>
      <c r="AA105" s="34"/>
    </row>
    <row r="106" spans="1:27" ht="13.15" customHeight="1" x14ac:dyDescent="0.2">
      <c r="A106" s="434"/>
      <c r="B106" s="443"/>
      <c r="C106" s="444"/>
      <c r="D106" s="444"/>
      <c r="E106" s="444"/>
      <c r="F106" s="444"/>
      <c r="G106" s="444"/>
      <c r="H106" s="444"/>
      <c r="I106" s="446"/>
      <c r="J106" s="447"/>
      <c r="L106" s="592"/>
      <c r="M106" s="70"/>
      <c r="N106" s="71"/>
      <c r="O106" s="72"/>
      <c r="P106" s="72"/>
      <c r="Q106" s="72"/>
      <c r="R106" s="72"/>
      <c r="S106" s="73"/>
      <c r="T106" s="72"/>
      <c r="U106" s="73"/>
      <c r="V106" s="34"/>
      <c r="W106" s="34"/>
      <c r="X106" s="34"/>
      <c r="Y106" s="34"/>
      <c r="Z106" s="34"/>
      <c r="AA106" s="34"/>
    </row>
    <row r="107" spans="1:27" ht="13.15" customHeight="1" thickBot="1" x14ac:dyDescent="0.25">
      <c r="A107" s="435" t="s">
        <v>22</v>
      </c>
      <c r="B107" s="448">
        <f>C39/$J$107</f>
        <v>0.3613013698630137</v>
      </c>
      <c r="C107" s="449">
        <f>F39/$J$107</f>
        <v>0.42551369863013699</v>
      </c>
      <c r="D107" s="449">
        <f>I39/$J$107</f>
        <v>4.2808219178082189E-3</v>
      </c>
      <c r="E107" s="449">
        <f>L39/$J$107</f>
        <v>2.9965753424657533E-2</v>
      </c>
      <c r="F107" s="449">
        <f>O39/$J$107</f>
        <v>4.5376712328767124E-2</v>
      </c>
      <c r="G107" s="449">
        <f>R39/$J$107</f>
        <v>1.797945205479452E-2</v>
      </c>
      <c r="H107" s="449">
        <f>U39/$J$107</f>
        <v>0.11558219178082192</v>
      </c>
      <c r="I107" s="449">
        <f>X39/$J$107</f>
        <v>1</v>
      </c>
      <c r="J107" s="450">
        <f>X39</f>
        <v>1168</v>
      </c>
      <c r="L107" s="593"/>
      <c r="M107" s="74" t="s">
        <v>22</v>
      </c>
      <c r="N107" s="75">
        <v>0.38400000000000001</v>
      </c>
      <c r="O107" s="76">
        <v>0.41399999999999998</v>
      </c>
      <c r="P107" s="76">
        <v>1E-3</v>
      </c>
      <c r="Q107" s="76">
        <v>2.1000000000000001E-2</v>
      </c>
      <c r="R107" s="76">
        <v>4.9000000000000002E-2</v>
      </c>
      <c r="S107" s="77">
        <v>1.2E-2</v>
      </c>
      <c r="T107" s="76">
        <v>0.11899999999999999</v>
      </c>
      <c r="U107" s="77">
        <v>1</v>
      </c>
      <c r="V107" s="34"/>
      <c r="W107" s="34"/>
      <c r="X107" s="34"/>
      <c r="Y107" s="34"/>
      <c r="Z107" s="34"/>
      <c r="AA107" s="34"/>
    </row>
    <row r="108" spans="1:27" x14ac:dyDescent="0.2"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10" spans="1:27" x14ac:dyDescent="0.2"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spans="1:27" x14ac:dyDescent="0.2"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spans="1:27" x14ac:dyDescent="0.2"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9" spans="2:2" x14ac:dyDescent="0.2">
      <c r="B119" s="78"/>
    </row>
    <row r="120" spans="2:2" x14ac:dyDescent="0.2">
      <c r="B120" s="78"/>
    </row>
    <row r="121" spans="2:2" x14ac:dyDescent="0.2">
      <c r="B121" s="78"/>
    </row>
    <row r="122" spans="2:2" x14ac:dyDescent="0.2">
      <c r="B122" s="78"/>
    </row>
    <row r="123" spans="2:2" x14ac:dyDescent="0.2">
      <c r="B123" s="78"/>
    </row>
    <row r="124" spans="2:2" x14ac:dyDescent="0.2">
      <c r="B124" s="78"/>
    </row>
    <row r="125" spans="2:2" x14ac:dyDescent="0.2">
      <c r="B125" s="78"/>
    </row>
    <row r="179" spans="1:9" ht="12.75" x14ac:dyDescent="0.2">
      <c r="A179" s="7" t="s">
        <v>63</v>
      </c>
    </row>
    <row r="181" spans="1:9" ht="11.45" customHeight="1" x14ac:dyDescent="0.2">
      <c r="A181" s="325"/>
      <c r="B181" s="326"/>
      <c r="C181" s="584" t="s">
        <v>46</v>
      </c>
      <c r="D181" s="585"/>
      <c r="E181" s="585"/>
      <c r="F181" s="586"/>
    </row>
    <row r="182" spans="1:9" x14ac:dyDescent="0.2">
      <c r="A182" s="327"/>
      <c r="B182" s="328"/>
      <c r="C182" s="581" t="s">
        <v>54</v>
      </c>
      <c r="D182" s="582"/>
      <c r="E182" s="582"/>
      <c r="F182" s="583"/>
    </row>
    <row r="183" spans="1:9" ht="31.9" customHeight="1" x14ac:dyDescent="0.2">
      <c r="A183" s="327"/>
      <c r="B183" s="328"/>
      <c r="C183" s="335">
        <v>2010</v>
      </c>
      <c r="D183" s="337">
        <v>2005</v>
      </c>
      <c r="E183" s="338">
        <v>2000</v>
      </c>
      <c r="F183" s="339" t="s">
        <v>64</v>
      </c>
    </row>
    <row r="184" spans="1:9" ht="13.5" x14ac:dyDescent="0.25">
      <c r="A184" s="331" t="s">
        <v>26</v>
      </c>
      <c r="B184" s="332" t="s">
        <v>1</v>
      </c>
      <c r="C184" s="550">
        <f>D8</f>
        <v>0.47368421052631576</v>
      </c>
      <c r="D184" s="341">
        <v>0.35699999999999998</v>
      </c>
      <c r="E184" s="342">
        <v>0.16666666666666669</v>
      </c>
      <c r="F184" s="343">
        <f>D184-E184</f>
        <v>0.1903333333333333</v>
      </c>
    </row>
    <row r="185" spans="1:9" ht="13.5" x14ac:dyDescent="0.25">
      <c r="A185" s="329"/>
      <c r="B185" s="333" t="s">
        <v>2</v>
      </c>
      <c r="C185" s="551">
        <f t="shared" ref="C185:C213" si="24">D9</f>
        <v>0.30769230769230771</v>
      </c>
      <c r="D185" s="345">
        <v>0.42899999999999999</v>
      </c>
      <c r="E185" s="346">
        <v>0.22222222222222221</v>
      </c>
      <c r="F185" s="347">
        <f>D185-E185</f>
        <v>0.20677777777777778</v>
      </c>
      <c r="H185" s="80"/>
      <c r="I185"/>
    </row>
    <row r="186" spans="1:9" ht="13.5" x14ac:dyDescent="0.25">
      <c r="A186" s="329"/>
      <c r="B186" s="333" t="s">
        <v>41</v>
      </c>
      <c r="C186" s="551">
        <f t="shared" si="24"/>
        <v>0.33333333333333331</v>
      </c>
      <c r="D186" s="345"/>
      <c r="E186" s="346"/>
      <c r="F186" s="347"/>
      <c r="H186" s="80"/>
      <c r="I186"/>
    </row>
    <row r="187" spans="1:9" ht="13.5" x14ac:dyDescent="0.25">
      <c r="A187" s="329"/>
      <c r="B187" s="333" t="s">
        <v>34</v>
      </c>
      <c r="C187" s="551">
        <f t="shared" si="24"/>
        <v>0.12962962962962962</v>
      </c>
      <c r="D187" s="345"/>
      <c r="E187" s="346"/>
      <c r="F187" s="347"/>
      <c r="H187" s="80"/>
      <c r="I187"/>
    </row>
    <row r="188" spans="1:9" ht="13.5" x14ac:dyDescent="0.25">
      <c r="A188" s="329"/>
      <c r="B188" s="333" t="s">
        <v>13</v>
      </c>
      <c r="C188" s="551">
        <f t="shared" si="24"/>
        <v>0.21052631578947367</v>
      </c>
      <c r="D188" s="345">
        <v>0.2</v>
      </c>
      <c r="E188" s="346"/>
      <c r="F188" s="347"/>
      <c r="H188" s="80"/>
      <c r="I188"/>
    </row>
    <row r="189" spans="1:9" ht="13.5" x14ac:dyDescent="0.25">
      <c r="A189" s="329"/>
      <c r="B189" s="333" t="s">
        <v>4</v>
      </c>
      <c r="C189" s="551">
        <f t="shared" si="24"/>
        <v>0.26666666666666666</v>
      </c>
      <c r="D189" s="345">
        <v>0.14899999999999999</v>
      </c>
      <c r="E189" s="346"/>
      <c r="F189" s="347"/>
      <c r="H189" s="80"/>
      <c r="I189"/>
    </row>
    <row r="190" spans="1:9" ht="13.5" x14ac:dyDescent="0.25">
      <c r="A190" s="329"/>
      <c r="B190" s="333" t="s">
        <v>6</v>
      </c>
      <c r="C190" s="552">
        <f t="shared" si="24"/>
        <v>0.8571428571428571</v>
      </c>
      <c r="D190" s="345">
        <v>0.88900000000000001</v>
      </c>
      <c r="E190" s="346">
        <v>0.3</v>
      </c>
      <c r="F190" s="347">
        <f>D190-E190</f>
        <v>0.58899999999999997</v>
      </c>
      <c r="H190" s="80"/>
      <c r="I190"/>
    </row>
    <row r="191" spans="1:9" ht="13.5" x14ac:dyDescent="0.25">
      <c r="A191" s="329"/>
      <c r="B191" s="333" t="s">
        <v>8</v>
      </c>
      <c r="C191" s="551">
        <f t="shared" si="24"/>
        <v>0.1111111111111111</v>
      </c>
      <c r="D191" s="345">
        <v>0.13300000000000001</v>
      </c>
      <c r="E191" s="346"/>
      <c r="F191" s="347"/>
      <c r="H191" s="80"/>
      <c r="I191"/>
    </row>
    <row r="192" spans="1:9" ht="13.5" x14ac:dyDescent="0.25">
      <c r="A192" s="329"/>
      <c r="B192" s="333" t="s">
        <v>9</v>
      </c>
      <c r="C192" s="551">
        <f t="shared" si="24"/>
        <v>0.45833333333333331</v>
      </c>
      <c r="D192" s="345">
        <v>0.48599999999999999</v>
      </c>
      <c r="E192" s="346">
        <v>0.17543859649122809</v>
      </c>
      <c r="F192" s="347">
        <f>D192-E192</f>
        <v>0.31056140350877193</v>
      </c>
      <c r="H192" s="80"/>
      <c r="I192"/>
    </row>
    <row r="193" spans="1:14" ht="13.5" x14ac:dyDescent="0.25">
      <c r="A193" s="329"/>
      <c r="B193" s="333" t="s">
        <v>10</v>
      </c>
      <c r="C193" s="551">
        <f t="shared" si="24"/>
        <v>0.10606060606060606</v>
      </c>
      <c r="D193" s="345">
        <v>0.13</v>
      </c>
      <c r="E193" s="346">
        <v>9.45945945945946E-2</v>
      </c>
      <c r="F193" s="347">
        <f>D193-E193</f>
        <v>3.5405405405405405E-2</v>
      </c>
      <c r="H193" s="80"/>
      <c r="I193"/>
    </row>
    <row r="194" spans="1:14" ht="13.5" x14ac:dyDescent="0.25">
      <c r="A194" s="329"/>
      <c r="B194" s="333" t="s">
        <v>42</v>
      </c>
      <c r="C194" s="551">
        <f t="shared" si="24"/>
        <v>0.375</v>
      </c>
      <c r="D194" s="345"/>
      <c r="E194" s="346"/>
      <c r="F194" s="347"/>
      <c r="H194" s="80"/>
      <c r="I194"/>
    </row>
    <row r="195" spans="1:14" ht="13.5" x14ac:dyDescent="0.25">
      <c r="A195" s="329"/>
      <c r="B195" s="333" t="s">
        <v>5</v>
      </c>
      <c r="C195" s="551">
        <f t="shared" si="24"/>
        <v>0.7142857142857143</v>
      </c>
      <c r="D195" s="345">
        <v>0.628</v>
      </c>
      <c r="E195" s="346">
        <v>0.67391304347826098</v>
      </c>
      <c r="F195" s="347">
        <f>D195-E195</f>
        <v>-4.5913043478260973E-2</v>
      </c>
      <c r="H195" s="80"/>
      <c r="I195"/>
    </row>
    <row r="196" spans="1:14" ht="13.5" x14ac:dyDescent="0.25">
      <c r="A196" s="329"/>
      <c r="B196" s="333" t="s">
        <v>12</v>
      </c>
      <c r="C196" s="551">
        <f t="shared" si="24"/>
        <v>0.16129032258064516</v>
      </c>
      <c r="D196" s="345">
        <v>7.0999999999999994E-2</v>
      </c>
      <c r="E196" s="346">
        <v>0.1</v>
      </c>
      <c r="F196" s="347">
        <f>D196-E196</f>
        <v>-2.9000000000000012E-2</v>
      </c>
      <c r="H196" s="80"/>
      <c r="I196"/>
    </row>
    <row r="197" spans="1:14" ht="13.5" x14ac:dyDescent="0.25">
      <c r="A197" s="329"/>
      <c r="B197" s="333" t="s">
        <v>14</v>
      </c>
      <c r="C197" s="551">
        <f t="shared" si="24"/>
        <v>0.40425531914893614</v>
      </c>
      <c r="D197" s="345">
        <v>0.32300000000000001</v>
      </c>
      <c r="E197" s="346">
        <v>0.45588235294117646</v>
      </c>
      <c r="F197" s="347">
        <f>D197-E197</f>
        <v>-0.13288235294117645</v>
      </c>
      <c r="H197" s="80"/>
      <c r="I197"/>
    </row>
    <row r="198" spans="1:14" ht="13.5" x14ac:dyDescent="0.25">
      <c r="A198" s="329"/>
      <c r="B198" s="333" t="s">
        <v>15</v>
      </c>
      <c r="C198" s="551">
        <f t="shared" si="24"/>
        <v>0.51219512195121952</v>
      </c>
      <c r="D198" s="345">
        <v>0.5</v>
      </c>
      <c r="E198" s="346"/>
      <c r="F198" s="347"/>
      <c r="H198" s="80"/>
      <c r="I198"/>
    </row>
    <row r="199" spans="1:14" ht="13.5" x14ac:dyDescent="0.25">
      <c r="A199" s="329"/>
      <c r="B199" s="333" t="s">
        <v>16</v>
      </c>
      <c r="C199" s="551">
        <f t="shared" si="24"/>
        <v>6.8376068376068383E-2</v>
      </c>
      <c r="D199" s="349">
        <v>0.38200000000000001</v>
      </c>
      <c r="E199" s="346"/>
      <c r="F199" s="347"/>
      <c r="H199" s="80"/>
      <c r="I199"/>
      <c r="J199" s="81"/>
      <c r="K199" s="81"/>
      <c r="L199" s="81"/>
      <c r="M199" s="81"/>
      <c r="N199" s="81"/>
    </row>
    <row r="200" spans="1:14" ht="13.5" x14ac:dyDescent="0.25">
      <c r="A200" s="329"/>
      <c r="B200" s="333" t="s">
        <v>35</v>
      </c>
      <c r="C200" s="551">
        <f t="shared" si="24"/>
        <v>0.14285714285714285</v>
      </c>
      <c r="D200" s="345"/>
      <c r="E200" s="346"/>
      <c r="F200" s="347"/>
      <c r="H200" s="80"/>
      <c r="I200"/>
    </row>
    <row r="201" spans="1:14" ht="13.5" x14ac:dyDescent="0.25">
      <c r="A201" s="329"/>
      <c r="B201" s="333" t="s">
        <v>17</v>
      </c>
      <c r="C201" s="551">
        <f t="shared" si="24"/>
        <v>0.6</v>
      </c>
      <c r="D201" s="345">
        <v>0.22700000000000001</v>
      </c>
      <c r="E201" s="346"/>
      <c r="F201" s="347"/>
    </row>
    <row r="202" spans="1:14" ht="13.5" x14ac:dyDescent="0.25">
      <c r="A202" s="329"/>
      <c r="B202" s="333" t="s">
        <v>138</v>
      </c>
      <c r="C202" s="551">
        <f t="shared" si="24"/>
        <v>0.4</v>
      </c>
      <c r="D202" s="345">
        <v>0</v>
      </c>
      <c r="E202" s="346"/>
      <c r="F202" s="347"/>
    </row>
    <row r="203" spans="1:14" ht="13.5" x14ac:dyDescent="0.25">
      <c r="A203" s="329"/>
      <c r="B203" s="333" t="s">
        <v>18</v>
      </c>
      <c r="C203" s="551">
        <f t="shared" si="24"/>
        <v>0.7142857142857143</v>
      </c>
      <c r="D203" s="345">
        <v>0.52</v>
      </c>
      <c r="E203" s="346">
        <v>0.58333333333333337</v>
      </c>
      <c r="F203" s="347">
        <f>D203-E203</f>
        <v>-6.3333333333333353E-2</v>
      </c>
    </row>
    <row r="204" spans="1:14" ht="13.5" x14ac:dyDescent="0.25">
      <c r="A204" s="329"/>
      <c r="B204" s="333" t="s">
        <v>19</v>
      </c>
      <c r="C204" s="551">
        <f t="shared" si="24"/>
        <v>0.47058823529411764</v>
      </c>
      <c r="D204" s="345">
        <v>0.375</v>
      </c>
      <c r="E204" s="346">
        <v>0.27272727272727271</v>
      </c>
      <c r="F204" s="347">
        <f>D204-E204</f>
        <v>0.10227272727272729</v>
      </c>
    </row>
    <row r="205" spans="1:14" ht="13.5" x14ac:dyDescent="0.25">
      <c r="A205" s="329"/>
      <c r="B205" s="333" t="s">
        <v>20</v>
      </c>
      <c r="C205" s="551">
        <f t="shared" si="24"/>
        <v>0.1</v>
      </c>
      <c r="D205" s="345">
        <v>0.11899999999999999</v>
      </c>
      <c r="E205" s="346"/>
      <c r="F205" s="347"/>
    </row>
    <row r="206" spans="1:14" ht="13.5" x14ac:dyDescent="0.25">
      <c r="A206" s="329"/>
      <c r="B206" s="333" t="s">
        <v>36</v>
      </c>
      <c r="C206" s="551">
        <f t="shared" si="24"/>
        <v>0.32142857142857145</v>
      </c>
      <c r="D206" s="345"/>
      <c r="E206" s="346"/>
      <c r="F206" s="347"/>
    </row>
    <row r="207" spans="1:14" ht="13.5" x14ac:dyDescent="0.25">
      <c r="A207" s="329"/>
      <c r="B207" s="333" t="s">
        <v>37</v>
      </c>
      <c r="C207" s="551">
        <f t="shared" si="24"/>
        <v>0.35483870967741937</v>
      </c>
      <c r="D207" s="345"/>
      <c r="E207" s="346"/>
      <c r="F207" s="347"/>
    </row>
    <row r="208" spans="1:14" ht="13.5" x14ac:dyDescent="0.25">
      <c r="A208" s="329"/>
      <c r="B208" s="333" t="s">
        <v>40</v>
      </c>
      <c r="C208" s="551">
        <f t="shared" si="24"/>
        <v>0.25862068965517243</v>
      </c>
      <c r="D208" s="345">
        <v>0.19700000000000001</v>
      </c>
      <c r="E208" s="346">
        <v>9.8360655737704916E-2</v>
      </c>
      <c r="F208" s="347">
        <f>D208-E208</f>
        <v>9.8639344262295092E-2</v>
      </c>
    </row>
    <row r="209" spans="1:9" ht="13.5" x14ac:dyDescent="0.25">
      <c r="A209" s="329"/>
      <c r="B209" s="333" t="s">
        <v>21</v>
      </c>
      <c r="C209" s="551">
        <f t="shared" si="24"/>
        <v>0.39130434782608697</v>
      </c>
      <c r="D209" s="345">
        <v>0.24</v>
      </c>
      <c r="E209" s="346">
        <v>0.24</v>
      </c>
      <c r="F209" s="347">
        <f>D209-E209</f>
        <v>0</v>
      </c>
    </row>
    <row r="210" spans="1:9" ht="13.5" x14ac:dyDescent="0.25">
      <c r="A210" s="329"/>
      <c r="B210" s="333" t="s">
        <v>7</v>
      </c>
      <c r="C210" s="551">
        <f t="shared" si="24"/>
        <v>0.58974358974358976</v>
      </c>
      <c r="D210" s="345">
        <v>0.5</v>
      </c>
      <c r="E210" s="346">
        <v>0.515625</v>
      </c>
      <c r="F210" s="347">
        <f>D210-E210</f>
        <v>-1.5625E-2</v>
      </c>
    </row>
    <row r="211" spans="1:9" ht="13.5" x14ac:dyDescent="0.25">
      <c r="A211" s="329"/>
      <c r="B211" s="333" t="s">
        <v>32</v>
      </c>
      <c r="C211" s="551">
        <f t="shared" si="24"/>
        <v>0.57894736842105265</v>
      </c>
      <c r="D211" s="345"/>
      <c r="E211" s="346">
        <v>0.15384615384615385</v>
      </c>
      <c r="F211" s="347"/>
    </row>
    <row r="212" spans="1:9" ht="13.5" x14ac:dyDescent="0.25">
      <c r="A212" s="329"/>
      <c r="B212" s="333" t="s">
        <v>3</v>
      </c>
      <c r="C212" s="551">
        <f t="shared" si="24"/>
        <v>0.68181818181818177</v>
      </c>
      <c r="D212" s="345">
        <v>0.64300000000000002</v>
      </c>
      <c r="E212" s="346">
        <v>0.64705882352941169</v>
      </c>
      <c r="F212" s="347">
        <f>D212-E212</f>
        <v>-4.0588235294116703E-3</v>
      </c>
    </row>
    <row r="213" spans="1:9" ht="13.5" x14ac:dyDescent="0.25">
      <c r="A213" s="330"/>
      <c r="B213" s="547" t="s">
        <v>139</v>
      </c>
      <c r="C213" s="553">
        <f t="shared" si="24"/>
        <v>0.63829787234042556</v>
      </c>
      <c r="D213" s="548">
        <v>0.66700000000000004</v>
      </c>
      <c r="E213" s="549">
        <v>0.29870129870129869</v>
      </c>
      <c r="F213" s="353">
        <f>D213-E213</f>
        <v>0.36829870129870135</v>
      </c>
      <c r="H213" s="80"/>
      <c r="I213"/>
    </row>
    <row r="215" spans="1:9" x14ac:dyDescent="0.2">
      <c r="A215" s="325"/>
      <c r="B215" s="326"/>
      <c r="C215" s="584" t="s">
        <v>47</v>
      </c>
      <c r="D215" s="585"/>
      <c r="E215" s="585"/>
      <c r="F215" s="586"/>
    </row>
    <row r="216" spans="1:9" x14ac:dyDescent="0.2">
      <c r="A216" s="327"/>
      <c r="B216" s="328"/>
      <c r="C216" s="581" t="s">
        <v>54</v>
      </c>
      <c r="D216" s="582"/>
      <c r="E216" s="582"/>
      <c r="F216" s="583"/>
    </row>
    <row r="217" spans="1:9" ht="29.45" customHeight="1" x14ac:dyDescent="0.2">
      <c r="A217" s="327"/>
      <c r="B217" s="328"/>
      <c r="C217" s="335">
        <v>2010</v>
      </c>
      <c r="D217" s="337">
        <v>2005</v>
      </c>
      <c r="E217" s="338">
        <v>2000</v>
      </c>
      <c r="F217" s="339" t="s">
        <v>64</v>
      </c>
    </row>
    <row r="218" spans="1:9" ht="13.5" x14ac:dyDescent="0.25">
      <c r="A218" s="331" t="s">
        <v>26</v>
      </c>
      <c r="B218" s="332" t="s">
        <v>1</v>
      </c>
      <c r="C218" s="550">
        <f>G8</f>
        <v>0.47368421052631576</v>
      </c>
      <c r="D218" s="341">
        <v>0.53600000000000003</v>
      </c>
      <c r="E218" s="342">
        <v>0.77777777777777768</v>
      </c>
      <c r="F218" s="343">
        <f>D218-E218</f>
        <v>-0.24177777777777765</v>
      </c>
    </row>
    <row r="219" spans="1:9" ht="13.5" x14ac:dyDescent="0.25">
      <c r="A219" s="329"/>
      <c r="B219" s="333" t="s">
        <v>2</v>
      </c>
      <c r="C219" s="551">
        <f t="shared" ref="C219:C247" si="25">G9</f>
        <v>0.44230769230769229</v>
      </c>
      <c r="D219" s="345">
        <v>0.35699999999999998</v>
      </c>
      <c r="E219" s="346">
        <v>0.52777777777777779</v>
      </c>
      <c r="F219" s="347">
        <f>D219-E219</f>
        <v>-0.17077777777777781</v>
      </c>
    </row>
    <row r="220" spans="1:9" ht="13.5" x14ac:dyDescent="0.25">
      <c r="A220" s="329"/>
      <c r="B220" s="333" t="s">
        <v>41</v>
      </c>
      <c r="C220" s="551">
        <f t="shared" si="25"/>
        <v>0.33333333333333331</v>
      </c>
      <c r="D220" s="345"/>
      <c r="E220" s="346"/>
      <c r="F220" s="347"/>
    </row>
    <row r="221" spans="1:9" ht="13.5" x14ac:dyDescent="0.25">
      <c r="A221" s="329"/>
      <c r="B221" s="333" t="s">
        <v>34</v>
      </c>
      <c r="C221" s="551">
        <f t="shared" si="25"/>
        <v>0.61111111111111116</v>
      </c>
      <c r="D221" s="345"/>
      <c r="E221" s="346"/>
      <c r="F221" s="347"/>
    </row>
    <row r="222" spans="1:9" ht="13.5" x14ac:dyDescent="0.25">
      <c r="A222" s="329"/>
      <c r="B222" s="333" t="s">
        <v>13</v>
      </c>
      <c r="C222" s="551">
        <f t="shared" si="25"/>
        <v>0.39473684210526316</v>
      </c>
      <c r="D222" s="345">
        <v>0.46700000000000003</v>
      </c>
      <c r="E222" s="346"/>
      <c r="F222" s="347"/>
    </row>
    <row r="223" spans="1:9" ht="13.5" x14ac:dyDescent="0.25">
      <c r="A223" s="329"/>
      <c r="B223" s="333" t="s">
        <v>4</v>
      </c>
      <c r="C223" s="551">
        <f t="shared" si="25"/>
        <v>0.51111111111111107</v>
      </c>
      <c r="D223" s="345">
        <v>0.68700000000000006</v>
      </c>
      <c r="E223" s="346"/>
      <c r="F223" s="347"/>
    </row>
    <row r="224" spans="1:9" ht="13.5" x14ac:dyDescent="0.25">
      <c r="A224" s="329"/>
      <c r="B224" s="333" t="s">
        <v>6</v>
      </c>
      <c r="C224" s="552">
        <f t="shared" si="25"/>
        <v>0.14285714285714285</v>
      </c>
      <c r="D224" s="345">
        <v>0.111</v>
      </c>
      <c r="E224" s="346">
        <v>0.8</v>
      </c>
      <c r="F224" s="347">
        <f>D224-E224</f>
        <v>-0.68900000000000006</v>
      </c>
    </row>
    <row r="225" spans="1:6" ht="13.5" x14ac:dyDescent="0.25">
      <c r="A225" s="329"/>
      <c r="B225" s="333" t="s">
        <v>8</v>
      </c>
      <c r="C225" s="551">
        <f t="shared" si="25"/>
        <v>0.88888888888888884</v>
      </c>
      <c r="D225" s="345">
        <v>0.53300000000000003</v>
      </c>
      <c r="E225" s="346"/>
      <c r="F225" s="347"/>
    </row>
    <row r="226" spans="1:6" ht="13.5" x14ac:dyDescent="0.25">
      <c r="A226" s="329"/>
      <c r="B226" s="333" t="s">
        <v>9</v>
      </c>
      <c r="C226" s="551">
        <f t="shared" si="25"/>
        <v>0.29166666666666669</v>
      </c>
      <c r="D226" s="345">
        <v>0.22900000000000001</v>
      </c>
      <c r="E226" s="346">
        <v>0.36842105263157898</v>
      </c>
      <c r="F226" s="347">
        <f>D226-E226</f>
        <v>-0.13942105263157897</v>
      </c>
    </row>
    <row r="227" spans="1:6" ht="13.5" x14ac:dyDescent="0.25">
      <c r="A227" s="329"/>
      <c r="B227" s="333" t="s">
        <v>10</v>
      </c>
      <c r="C227" s="551">
        <f t="shared" si="25"/>
        <v>0.36363636363636365</v>
      </c>
      <c r="D227" s="345">
        <v>0.60899999999999999</v>
      </c>
      <c r="E227" s="346">
        <v>0.56756756756756754</v>
      </c>
      <c r="F227" s="347">
        <f>D227-E227</f>
        <v>4.1432432432432442E-2</v>
      </c>
    </row>
    <row r="228" spans="1:6" ht="13.5" x14ac:dyDescent="0.25">
      <c r="A228" s="329"/>
      <c r="B228" s="333" t="s">
        <v>42</v>
      </c>
      <c r="C228" s="551">
        <f t="shared" si="25"/>
        <v>0.4375</v>
      </c>
      <c r="D228" s="345"/>
      <c r="E228" s="346"/>
      <c r="F228" s="347"/>
    </row>
    <row r="229" spans="1:6" ht="13.5" x14ac:dyDescent="0.25">
      <c r="A229" s="329"/>
      <c r="B229" s="333" t="s">
        <v>5</v>
      </c>
      <c r="C229" s="551">
        <f t="shared" si="25"/>
        <v>0.15126050420168066</v>
      </c>
      <c r="D229" s="345">
        <v>0.24099999999999999</v>
      </c>
      <c r="E229" s="346">
        <v>0.25</v>
      </c>
      <c r="F229" s="347">
        <f>D229-E229</f>
        <v>-9.000000000000008E-3</v>
      </c>
    </row>
    <row r="230" spans="1:6" ht="13.5" x14ac:dyDescent="0.25">
      <c r="A230" s="329"/>
      <c r="B230" s="333" t="s">
        <v>12</v>
      </c>
      <c r="C230" s="551">
        <f t="shared" si="25"/>
        <v>0.58064516129032262</v>
      </c>
      <c r="D230" s="345">
        <v>0.71399999999999997</v>
      </c>
      <c r="E230" s="346">
        <v>0.9</v>
      </c>
      <c r="F230" s="347">
        <f>D230-E230</f>
        <v>-0.18600000000000005</v>
      </c>
    </row>
    <row r="231" spans="1:6" ht="13.5" x14ac:dyDescent="0.25">
      <c r="A231" s="329"/>
      <c r="B231" s="333" t="s">
        <v>14</v>
      </c>
      <c r="C231" s="551">
        <f t="shared" si="25"/>
        <v>0.42553191489361702</v>
      </c>
      <c r="D231" s="345">
        <v>0.41899999999999998</v>
      </c>
      <c r="E231" s="346">
        <v>0.29411764705882354</v>
      </c>
      <c r="F231" s="347">
        <f>D231-E231</f>
        <v>0.12488235294117644</v>
      </c>
    </row>
    <row r="232" spans="1:6" ht="13.5" x14ac:dyDescent="0.25">
      <c r="A232" s="329"/>
      <c r="B232" s="333" t="s">
        <v>15</v>
      </c>
      <c r="C232" s="551">
        <f t="shared" si="25"/>
        <v>0.1951219512195122</v>
      </c>
      <c r="D232" s="345">
        <v>0.28299999999999997</v>
      </c>
      <c r="E232" s="346"/>
      <c r="F232" s="347"/>
    </row>
    <row r="233" spans="1:6" ht="13.5" x14ac:dyDescent="0.25">
      <c r="A233" s="329"/>
      <c r="B233" s="333" t="s">
        <v>16</v>
      </c>
      <c r="C233" s="551">
        <f t="shared" si="25"/>
        <v>0.81196581196581197</v>
      </c>
      <c r="D233" s="349">
        <v>0.41799999999999998</v>
      </c>
      <c r="E233" s="346"/>
      <c r="F233" s="347"/>
    </row>
    <row r="234" spans="1:6" ht="13.5" x14ac:dyDescent="0.25">
      <c r="A234" s="329"/>
      <c r="B234" s="333" t="s">
        <v>35</v>
      </c>
      <c r="C234" s="551">
        <f t="shared" si="25"/>
        <v>0.4642857142857143</v>
      </c>
      <c r="D234" s="345"/>
      <c r="E234" s="346"/>
      <c r="F234" s="347"/>
    </row>
    <row r="235" spans="1:6" ht="13.5" x14ac:dyDescent="0.25">
      <c r="A235" s="329"/>
      <c r="B235" s="333" t="s">
        <v>17</v>
      </c>
      <c r="C235" s="551">
        <f t="shared" si="25"/>
        <v>0.2</v>
      </c>
      <c r="D235" s="345">
        <v>0.59099999999999997</v>
      </c>
      <c r="E235" s="346"/>
      <c r="F235" s="347"/>
    </row>
    <row r="236" spans="1:6" ht="13.5" x14ac:dyDescent="0.25">
      <c r="A236" s="329"/>
      <c r="B236" s="333" t="s">
        <v>138</v>
      </c>
      <c r="C236" s="551">
        <f t="shared" si="25"/>
        <v>0.6</v>
      </c>
      <c r="D236" s="345">
        <v>0.75</v>
      </c>
      <c r="E236" s="346"/>
      <c r="F236" s="347"/>
    </row>
    <row r="237" spans="1:6" ht="13.5" x14ac:dyDescent="0.25">
      <c r="A237" s="329"/>
      <c r="B237" s="333" t="s">
        <v>18</v>
      </c>
      <c r="C237" s="551">
        <f t="shared" si="25"/>
        <v>0.21428571428571427</v>
      </c>
      <c r="D237" s="345">
        <v>0.48</v>
      </c>
      <c r="E237" s="346">
        <v>0.47916666666666663</v>
      </c>
      <c r="F237" s="347">
        <f>D237-E237</f>
        <v>8.3333333333335258E-4</v>
      </c>
    </row>
    <row r="238" spans="1:6" ht="13.5" x14ac:dyDescent="0.25">
      <c r="A238" s="329"/>
      <c r="B238" s="333" t="s">
        <v>19</v>
      </c>
      <c r="C238" s="551">
        <f t="shared" si="25"/>
        <v>0.47058823529411764</v>
      </c>
      <c r="D238" s="345">
        <v>0.625</v>
      </c>
      <c r="E238" s="346">
        <v>0.5757575757575758</v>
      </c>
      <c r="F238" s="347">
        <f>D238-E238</f>
        <v>4.9242424242424199E-2</v>
      </c>
    </row>
    <row r="239" spans="1:6" ht="13.5" x14ac:dyDescent="0.25">
      <c r="A239" s="329"/>
      <c r="B239" s="333" t="s">
        <v>20</v>
      </c>
      <c r="C239" s="551">
        <f t="shared" si="25"/>
        <v>0.57999999999999996</v>
      </c>
      <c r="D239" s="345">
        <v>0.45200000000000001</v>
      </c>
      <c r="E239" s="346"/>
      <c r="F239" s="347"/>
    </row>
    <row r="240" spans="1:6" ht="13.5" x14ac:dyDescent="0.25">
      <c r="A240" s="329"/>
      <c r="B240" s="333" t="s">
        <v>36</v>
      </c>
      <c r="C240" s="551">
        <f t="shared" si="25"/>
        <v>0.35714285714285715</v>
      </c>
      <c r="D240" s="345"/>
      <c r="E240" s="346"/>
      <c r="F240" s="347"/>
    </row>
    <row r="241" spans="1:6" ht="13.5" x14ac:dyDescent="0.25">
      <c r="A241" s="329"/>
      <c r="B241" s="333" t="s">
        <v>37</v>
      </c>
      <c r="C241" s="551">
        <f t="shared" si="25"/>
        <v>0.45161290322580644</v>
      </c>
      <c r="D241" s="345"/>
      <c r="E241" s="346"/>
      <c r="F241" s="347"/>
    </row>
    <row r="242" spans="1:6" ht="13.5" x14ac:dyDescent="0.25">
      <c r="A242" s="329"/>
      <c r="B242" s="333" t="s">
        <v>40</v>
      </c>
      <c r="C242" s="551">
        <f t="shared" si="25"/>
        <v>0.56896551724137934</v>
      </c>
      <c r="D242" s="345">
        <v>0.59</v>
      </c>
      <c r="E242" s="346">
        <v>0.77049180327868849</v>
      </c>
      <c r="F242" s="347">
        <f>D242-E242</f>
        <v>-0.18049180327868852</v>
      </c>
    </row>
    <row r="243" spans="1:6" ht="13.5" x14ac:dyDescent="0.25">
      <c r="A243" s="329"/>
      <c r="B243" s="333" t="s">
        <v>21</v>
      </c>
      <c r="C243" s="551">
        <f t="shared" si="25"/>
        <v>0.17391304347826086</v>
      </c>
      <c r="D243" s="345">
        <v>0.28000000000000003</v>
      </c>
      <c r="E243" s="346">
        <v>0.28000000000000003</v>
      </c>
      <c r="F243" s="347">
        <f>D243-E243</f>
        <v>0</v>
      </c>
    </row>
    <row r="244" spans="1:6" ht="13.5" x14ac:dyDescent="0.25">
      <c r="A244" s="329"/>
      <c r="B244" s="333" t="s">
        <v>7</v>
      </c>
      <c r="C244" s="551">
        <f t="shared" si="25"/>
        <v>0.20512820512820512</v>
      </c>
      <c r="D244" s="345">
        <v>0.318</v>
      </c>
      <c r="E244" s="346">
        <v>0.265625</v>
      </c>
      <c r="F244" s="347">
        <f>D244-E244</f>
        <v>5.2375000000000005E-2</v>
      </c>
    </row>
    <row r="245" spans="1:6" ht="13.5" x14ac:dyDescent="0.25">
      <c r="A245" s="329"/>
      <c r="B245" s="333" t="s">
        <v>32</v>
      </c>
      <c r="C245" s="551">
        <f t="shared" si="25"/>
        <v>0.42105263157894735</v>
      </c>
      <c r="D245" s="345"/>
      <c r="E245" s="346">
        <v>0.73076923076923084</v>
      </c>
      <c r="F245" s="347"/>
    </row>
    <row r="246" spans="1:6" ht="13.5" x14ac:dyDescent="0.25">
      <c r="A246" s="329"/>
      <c r="B246" s="333" t="s">
        <v>3</v>
      </c>
      <c r="C246" s="551">
        <f t="shared" si="25"/>
        <v>0.27272727272727271</v>
      </c>
      <c r="D246" s="345">
        <v>0.25</v>
      </c>
      <c r="E246" s="346">
        <v>0.38235294117647056</v>
      </c>
      <c r="F246" s="347">
        <f>D246-E246</f>
        <v>-0.13235294117647056</v>
      </c>
    </row>
    <row r="247" spans="1:6" ht="13.5" x14ac:dyDescent="0.25">
      <c r="A247" s="330"/>
      <c r="B247" s="547" t="s">
        <v>139</v>
      </c>
      <c r="C247" s="553">
        <f t="shared" si="25"/>
        <v>0.2978723404255319</v>
      </c>
      <c r="D247" s="548">
        <v>0.33300000000000002</v>
      </c>
      <c r="E247" s="549">
        <v>0.50649350649350655</v>
      </c>
      <c r="F247" s="353">
        <f>D247-E247</f>
        <v>-0.17349350649350653</v>
      </c>
    </row>
    <row r="250" spans="1:6" x14ac:dyDescent="0.2">
      <c r="A250" s="325"/>
      <c r="B250" s="326"/>
      <c r="C250" s="584" t="s">
        <v>48</v>
      </c>
      <c r="D250" s="585"/>
      <c r="E250" s="585"/>
      <c r="F250" s="586"/>
    </row>
    <row r="251" spans="1:6" x14ac:dyDescent="0.2">
      <c r="A251" s="327"/>
      <c r="B251" s="328"/>
      <c r="C251" s="581" t="s">
        <v>54</v>
      </c>
      <c r="D251" s="582"/>
      <c r="E251" s="582"/>
      <c r="F251" s="583"/>
    </row>
    <row r="252" spans="1:6" ht="31.15" customHeight="1" x14ac:dyDescent="0.2">
      <c r="A252" s="327"/>
      <c r="B252" s="328"/>
      <c r="C252" s="335">
        <v>2010</v>
      </c>
      <c r="D252" s="337">
        <v>2005</v>
      </c>
      <c r="E252" s="338">
        <v>2000</v>
      </c>
      <c r="F252" s="339" t="s">
        <v>64</v>
      </c>
    </row>
    <row r="253" spans="1:6" ht="13.5" x14ac:dyDescent="0.25">
      <c r="A253" s="331" t="s">
        <v>26</v>
      </c>
      <c r="B253" s="332" t="s">
        <v>1</v>
      </c>
      <c r="C253" s="550">
        <f>J8</f>
        <v>0</v>
      </c>
      <c r="D253" s="341">
        <v>0</v>
      </c>
      <c r="E253" s="342">
        <v>0</v>
      </c>
      <c r="F253" s="343">
        <f>D253-E253</f>
        <v>0</v>
      </c>
    </row>
    <row r="254" spans="1:6" ht="13.5" x14ac:dyDescent="0.25">
      <c r="A254" s="329"/>
      <c r="B254" s="333" t="s">
        <v>2</v>
      </c>
      <c r="C254" s="551">
        <f t="shared" ref="C254:C282" si="26">J9</f>
        <v>0</v>
      </c>
      <c r="D254" s="345">
        <v>0</v>
      </c>
      <c r="E254" s="346">
        <v>0</v>
      </c>
      <c r="F254" s="347">
        <f>D254-E254</f>
        <v>0</v>
      </c>
    </row>
    <row r="255" spans="1:6" ht="13.5" x14ac:dyDescent="0.25">
      <c r="A255" s="329"/>
      <c r="B255" s="333" t="s">
        <v>41</v>
      </c>
      <c r="C255" s="551">
        <f t="shared" si="26"/>
        <v>0</v>
      </c>
      <c r="D255" s="345"/>
      <c r="E255" s="346"/>
      <c r="F255" s="347"/>
    </row>
    <row r="256" spans="1:6" ht="13.5" x14ac:dyDescent="0.25">
      <c r="A256" s="329"/>
      <c r="B256" s="333" t="s">
        <v>34</v>
      </c>
      <c r="C256" s="551">
        <f t="shared" si="26"/>
        <v>0</v>
      </c>
      <c r="D256" s="345"/>
      <c r="E256" s="346"/>
      <c r="F256" s="347"/>
    </row>
    <row r="257" spans="1:6" ht="13.5" x14ac:dyDescent="0.25">
      <c r="A257" s="329"/>
      <c r="B257" s="333" t="s">
        <v>13</v>
      </c>
      <c r="C257" s="551">
        <f t="shared" si="26"/>
        <v>0</v>
      </c>
      <c r="D257" s="345">
        <v>0</v>
      </c>
      <c r="E257" s="346"/>
      <c r="F257" s="347"/>
    </row>
    <row r="258" spans="1:6" ht="13.5" x14ac:dyDescent="0.25">
      <c r="A258" s="329"/>
      <c r="B258" s="333" t="s">
        <v>4</v>
      </c>
      <c r="C258" s="551">
        <f t="shared" si="26"/>
        <v>2.2222222222222223E-2</v>
      </c>
      <c r="D258" s="345">
        <v>0</v>
      </c>
      <c r="E258" s="346"/>
      <c r="F258" s="347"/>
    </row>
    <row r="259" spans="1:6" ht="13.5" x14ac:dyDescent="0.25">
      <c r="A259" s="329"/>
      <c r="B259" s="333" t="s">
        <v>6</v>
      </c>
      <c r="C259" s="552">
        <f t="shared" si="26"/>
        <v>0</v>
      </c>
      <c r="D259" s="345">
        <v>0</v>
      </c>
      <c r="E259" s="346">
        <v>0.1</v>
      </c>
      <c r="F259" s="347">
        <f>D259-E259</f>
        <v>-0.1</v>
      </c>
    </row>
    <row r="260" spans="1:6" ht="13.5" x14ac:dyDescent="0.25">
      <c r="A260" s="329"/>
      <c r="B260" s="333" t="s">
        <v>8</v>
      </c>
      <c r="C260" s="551">
        <f t="shared" si="26"/>
        <v>0</v>
      </c>
      <c r="D260" s="345">
        <v>0</v>
      </c>
      <c r="E260" s="346"/>
      <c r="F260" s="347"/>
    </row>
    <row r="261" spans="1:6" ht="13.5" x14ac:dyDescent="0.25">
      <c r="A261" s="329"/>
      <c r="B261" s="333" t="s">
        <v>9</v>
      </c>
      <c r="C261" s="551">
        <f t="shared" si="26"/>
        <v>0</v>
      </c>
      <c r="D261" s="345">
        <v>0</v>
      </c>
      <c r="E261" s="346">
        <v>0</v>
      </c>
      <c r="F261" s="347">
        <f>D261-E261</f>
        <v>0</v>
      </c>
    </row>
    <row r="262" spans="1:6" ht="13.5" x14ac:dyDescent="0.25">
      <c r="A262" s="329"/>
      <c r="B262" s="333" t="s">
        <v>10</v>
      </c>
      <c r="C262" s="551">
        <f t="shared" si="26"/>
        <v>1.5151515151515152E-2</v>
      </c>
      <c r="D262" s="345">
        <v>4.2999999999999997E-2</v>
      </c>
      <c r="E262" s="346">
        <v>0</v>
      </c>
      <c r="F262" s="347">
        <f>D262-E262</f>
        <v>4.2999999999999997E-2</v>
      </c>
    </row>
    <row r="263" spans="1:6" ht="13.5" x14ac:dyDescent="0.25">
      <c r="A263" s="329"/>
      <c r="B263" s="333" t="s">
        <v>42</v>
      </c>
      <c r="C263" s="551">
        <f t="shared" si="26"/>
        <v>0</v>
      </c>
      <c r="D263" s="345"/>
      <c r="E263" s="346"/>
      <c r="F263" s="347"/>
    </row>
    <row r="264" spans="1:6" ht="13.5" x14ac:dyDescent="0.25">
      <c r="A264" s="329"/>
      <c r="B264" s="333" t="s">
        <v>5</v>
      </c>
      <c r="C264" s="551">
        <f t="shared" si="26"/>
        <v>0</v>
      </c>
      <c r="D264" s="345">
        <v>0</v>
      </c>
      <c r="E264" s="346">
        <v>0</v>
      </c>
      <c r="F264" s="347">
        <f>D264-E264</f>
        <v>0</v>
      </c>
    </row>
    <row r="265" spans="1:6" ht="13.5" x14ac:dyDescent="0.25">
      <c r="A265" s="329"/>
      <c r="B265" s="333" t="s">
        <v>12</v>
      </c>
      <c r="C265" s="551">
        <f t="shared" si="26"/>
        <v>3.2258064516129031E-2</v>
      </c>
      <c r="D265" s="345">
        <v>0</v>
      </c>
      <c r="E265" s="346">
        <v>0</v>
      </c>
      <c r="F265" s="347">
        <f>D265-E265</f>
        <v>0</v>
      </c>
    </row>
    <row r="266" spans="1:6" ht="13.5" x14ac:dyDescent="0.25">
      <c r="A266" s="329"/>
      <c r="B266" s="333" t="s">
        <v>14</v>
      </c>
      <c r="C266" s="551">
        <f t="shared" si="26"/>
        <v>0</v>
      </c>
      <c r="D266" s="345">
        <v>0</v>
      </c>
      <c r="E266" s="346">
        <v>0</v>
      </c>
      <c r="F266" s="347">
        <f>D266-E266</f>
        <v>0</v>
      </c>
    </row>
    <row r="267" spans="1:6" ht="13.5" x14ac:dyDescent="0.25">
      <c r="A267" s="329"/>
      <c r="B267" s="333" t="s">
        <v>15</v>
      </c>
      <c r="C267" s="551">
        <f t="shared" si="26"/>
        <v>2.4390243902439025E-2</v>
      </c>
      <c r="D267" s="345">
        <v>0</v>
      </c>
      <c r="E267" s="346"/>
      <c r="F267" s="347"/>
    </row>
    <row r="268" spans="1:6" ht="13.5" x14ac:dyDescent="0.25">
      <c r="A268" s="329"/>
      <c r="B268" s="333" t="s">
        <v>16</v>
      </c>
      <c r="C268" s="551">
        <f t="shared" si="26"/>
        <v>0</v>
      </c>
      <c r="D268" s="349">
        <v>0</v>
      </c>
      <c r="E268" s="346"/>
      <c r="F268" s="347"/>
    </row>
    <row r="269" spans="1:6" ht="13.5" x14ac:dyDescent="0.25">
      <c r="A269" s="329"/>
      <c r="B269" s="333" t="s">
        <v>35</v>
      </c>
      <c r="C269" s="551">
        <f t="shared" si="26"/>
        <v>0</v>
      </c>
      <c r="D269" s="345"/>
      <c r="E269" s="346"/>
      <c r="F269" s="347"/>
    </row>
    <row r="270" spans="1:6" ht="13.5" x14ac:dyDescent="0.25">
      <c r="A270" s="329"/>
      <c r="B270" s="333" t="s">
        <v>17</v>
      </c>
      <c r="C270" s="551">
        <f t="shared" si="26"/>
        <v>0</v>
      </c>
      <c r="D270" s="345">
        <v>0</v>
      </c>
      <c r="E270" s="346"/>
      <c r="F270" s="347"/>
    </row>
    <row r="271" spans="1:6" ht="13.5" x14ac:dyDescent="0.25">
      <c r="A271" s="329"/>
      <c r="B271" s="333" t="s">
        <v>138</v>
      </c>
      <c r="C271" s="551">
        <f t="shared" si="26"/>
        <v>0</v>
      </c>
      <c r="D271" s="345">
        <v>0</v>
      </c>
      <c r="E271" s="346"/>
      <c r="F271" s="347"/>
    </row>
    <row r="272" spans="1:6" ht="13.5" x14ac:dyDescent="0.25">
      <c r="A272" s="329"/>
      <c r="B272" s="333" t="s">
        <v>18</v>
      </c>
      <c r="C272" s="551">
        <f t="shared" si="26"/>
        <v>0</v>
      </c>
      <c r="D272" s="345">
        <v>0</v>
      </c>
      <c r="E272" s="346">
        <v>0</v>
      </c>
      <c r="F272" s="347">
        <f>D272-E272</f>
        <v>0</v>
      </c>
    </row>
    <row r="273" spans="1:6" ht="13.5" x14ac:dyDescent="0.25">
      <c r="A273" s="329"/>
      <c r="B273" s="333" t="s">
        <v>19</v>
      </c>
      <c r="C273" s="551">
        <f t="shared" si="26"/>
        <v>0</v>
      </c>
      <c r="D273" s="345">
        <v>0</v>
      </c>
      <c r="E273" s="346">
        <v>0</v>
      </c>
      <c r="F273" s="347">
        <f>D273-E273</f>
        <v>0</v>
      </c>
    </row>
    <row r="274" spans="1:6" ht="13.5" x14ac:dyDescent="0.25">
      <c r="A274" s="329"/>
      <c r="B274" s="333" t="s">
        <v>20</v>
      </c>
      <c r="C274" s="551">
        <f t="shared" si="26"/>
        <v>0.02</v>
      </c>
      <c r="D274" s="345">
        <v>0</v>
      </c>
      <c r="E274" s="346"/>
      <c r="F274" s="347"/>
    </row>
    <row r="275" spans="1:6" ht="13.5" x14ac:dyDescent="0.25">
      <c r="A275" s="329"/>
      <c r="B275" s="333" t="s">
        <v>36</v>
      </c>
      <c r="C275" s="551">
        <f t="shared" si="26"/>
        <v>0</v>
      </c>
      <c r="D275" s="345"/>
      <c r="E275" s="346"/>
      <c r="F275" s="347"/>
    </row>
    <row r="276" spans="1:6" ht="13.5" x14ac:dyDescent="0.25">
      <c r="A276" s="329"/>
      <c r="B276" s="333" t="s">
        <v>37</v>
      </c>
      <c r="C276" s="551">
        <f t="shared" si="26"/>
        <v>0</v>
      </c>
      <c r="D276" s="345"/>
      <c r="E276" s="346"/>
      <c r="F276" s="347"/>
    </row>
    <row r="277" spans="1:6" ht="13.5" x14ac:dyDescent="0.25">
      <c r="A277" s="329"/>
      <c r="B277" s="333" t="s">
        <v>40</v>
      </c>
      <c r="C277" s="551">
        <f t="shared" si="26"/>
        <v>0</v>
      </c>
      <c r="D277" s="345">
        <v>0</v>
      </c>
      <c r="E277" s="346">
        <v>0</v>
      </c>
      <c r="F277" s="347">
        <f>D277-E277</f>
        <v>0</v>
      </c>
    </row>
    <row r="278" spans="1:6" ht="13.5" x14ac:dyDescent="0.25">
      <c r="A278" s="329"/>
      <c r="B278" s="333" t="s">
        <v>21</v>
      </c>
      <c r="C278" s="551">
        <f t="shared" si="26"/>
        <v>0</v>
      </c>
      <c r="D278" s="345">
        <v>0</v>
      </c>
      <c r="E278" s="346">
        <v>0</v>
      </c>
      <c r="F278" s="347">
        <f>D278-E278</f>
        <v>0</v>
      </c>
    </row>
    <row r="279" spans="1:6" ht="13.5" x14ac:dyDescent="0.25">
      <c r="A279" s="329"/>
      <c r="B279" s="333" t="s">
        <v>7</v>
      </c>
      <c r="C279" s="551">
        <f t="shared" si="26"/>
        <v>0</v>
      </c>
      <c r="D279" s="345">
        <v>0</v>
      </c>
      <c r="E279" s="346">
        <v>0</v>
      </c>
      <c r="F279" s="347">
        <f>D279-E279</f>
        <v>0</v>
      </c>
    </row>
    <row r="280" spans="1:6" ht="13.5" x14ac:dyDescent="0.25">
      <c r="A280" s="329"/>
      <c r="B280" s="333" t="s">
        <v>32</v>
      </c>
      <c r="C280" s="551">
        <f t="shared" si="26"/>
        <v>0</v>
      </c>
      <c r="D280" s="345"/>
      <c r="E280" s="346">
        <v>0</v>
      </c>
      <c r="F280" s="347"/>
    </row>
    <row r="281" spans="1:6" ht="13.5" x14ac:dyDescent="0.25">
      <c r="A281" s="329"/>
      <c r="B281" s="333" t="s">
        <v>3</v>
      </c>
      <c r="C281" s="551">
        <f t="shared" si="26"/>
        <v>0</v>
      </c>
      <c r="D281" s="345">
        <v>0</v>
      </c>
      <c r="E281" s="346">
        <v>5.8823529411764712E-2</v>
      </c>
      <c r="F281" s="347">
        <f>D281-E281</f>
        <v>-5.8823529411764712E-2</v>
      </c>
    </row>
    <row r="282" spans="1:6" ht="13.5" x14ac:dyDescent="0.25">
      <c r="A282" s="330"/>
      <c r="B282" s="547" t="s">
        <v>139</v>
      </c>
      <c r="C282" s="553">
        <f t="shared" si="26"/>
        <v>0</v>
      </c>
      <c r="D282" s="548">
        <v>0</v>
      </c>
      <c r="E282" s="549">
        <v>0</v>
      </c>
      <c r="F282" s="353">
        <f>D282-E282</f>
        <v>0</v>
      </c>
    </row>
    <row r="284" spans="1:6" x14ac:dyDescent="0.2">
      <c r="A284" s="325"/>
      <c r="B284" s="326"/>
      <c r="C284" s="584" t="s">
        <v>49</v>
      </c>
      <c r="D284" s="585"/>
      <c r="E284" s="585"/>
      <c r="F284" s="586"/>
    </row>
    <row r="285" spans="1:6" x14ac:dyDescent="0.2">
      <c r="A285" s="327"/>
      <c r="B285" s="328"/>
      <c r="C285" s="581" t="s">
        <v>54</v>
      </c>
      <c r="D285" s="582"/>
      <c r="E285" s="582"/>
      <c r="F285" s="583"/>
    </row>
    <row r="286" spans="1:6" ht="32.450000000000003" customHeight="1" x14ac:dyDescent="0.2">
      <c r="A286" s="327"/>
      <c r="B286" s="328"/>
      <c r="C286" s="335">
        <v>2010</v>
      </c>
      <c r="D286" s="337">
        <v>2005</v>
      </c>
      <c r="E286" s="338">
        <v>2000</v>
      </c>
      <c r="F286" s="339" t="s">
        <v>64</v>
      </c>
    </row>
    <row r="287" spans="1:6" ht="13.5" x14ac:dyDescent="0.25">
      <c r="A287" s="331" t="s">
        <v>26</v>
      </c>
      <c r="B287" s="332" t="s">
        <v>1</v>
      </c>
      <c r="C287" s="550">
        <f>M8</f>
        <v>0</v>
      </c>
      <c r="D287" s="341">
        <v>0</v>
      </c>
      <c r="E287" s="342">
        <v>0</v>
      </c>
      <c r="F287" s="343">
        <f>D287-E287</f>
        <v>0</v>
      </c>
    </row>
    <row r="288" spans="1:6" ht="13.5" x14ac:dyDescent="0.25">
      <c r="A288" s="329"/>
      <c r="B288" s="333" t="s">
        <v>2</v>
      </c>
      <c r="C288" s="551">
        <f t="shared" ref="C288:C316" si="27">M9</f>
        <v>1.9230769230769232E-2</v>
      </c>
      <c r="D288" s="345">
        <v>0</v>
      </c>
      <c r="E288" s="346">
        <v>5.5555555555555552E-2</v>
      </c>
      <c r="F288" s="347">
        <f>D288-E288</f>
        <v>-5.5555555555555552E-2</v>
      </c>
    </row>
    <row r="289" spans="1:6" ht="13.5" x14ac:dyDescent="0.25">
      <c r="A289" s="329"/>
      <c r="B289" s="333" t="s">
        <v>41</v>
      </c>
      <c r="C289" s="551">
        <f t="shared" si="27"/>
        <v>0</v>
      </c>
      <c r="D289" s="345"/>
      <c r="E289" s="346"/>
      <c r="F289" s="347"/>
    </row>
    <row r="290" spans="1:6" ht="13.5" x14ac:dyDescent="0.25">
      <c r="A290" s="329"/>
      <c r="B290" s="333" t="s">
        <v>34</v>
      </c>
      <c r="C290" s="551">
        <f t="shared" si="27"/>
        <v>0.18518518518518517</v>
      </c>
      <c r="D290" s="345"/>
      <c r="E290" s="346"/>
      <c r="F290" s="347"/>
    </row>
    <row r="291" spans="1:6" ht="13.5" x14ac:dyDescent="0.25">
      <c r="A291" s="329"/>
      <c r="B291" s="333" t="s">
        <v>13</v>
      </c>
      <c r="C291" s="551">
        <f t="shared" si="27"/>
        <v>0</v>
      </c>
      <c r="D291" s="345">
        <v>0</v>
      </c>
      <c r="E291" s="346"/>
      <c r="F291" s="347"/>
    </row>
    <row r="292" spans="1:6" ht="13.5" x14ac:dyDescent="0.25">
      <c r="A292" s="329"/>
      <c r="B292" s="333" t="s">
        <v>4</v>
      </c>
      <c r="C292" s="551">
        <f t="shared" si="27"/>
        <v>2.2222222222222223E-2</v>
      </c>
      <c r="D292" s="345">
        <v>0</v>
      </c>
      <c r="E292" s="346"/>
      <c r="F292" s="347"/>
    </row>
    <row r="293" spans="1:6" ht="13.5" x14ac:dyDescent="0.25">
      <c r="A293" s="329"/>
      <c r="B293" s="333" t="s">
        <v>6</v>
      </c>
      <c r="C293" s="552">
        <f t="shared" si="27"/>
        <v>0</v>
      </c>
      <c r="D293" s="345">
        <v>0</v>
      </c>
      <c r="E293" s="346">
        <v>0.1</v>
      </c>
      <c r="F293" s="347">
        <f>D293-E293</f>
        <v>-0.1</v>
      </c>
    </row>
    <row r="294" spans="1:6" ht="13.5" x14ac:dyDescent="0.25">
      <c r="A294" s="329"/>
      <c r="B294" s="333" t="s">
        <v>8</v>
      </c>
      <c r="C294" s="551">
        <f t="shared" si="27"/>
        <v>0</v>
      </c>
      <c r="D294" s="345">
        <v>0</v>
      </c>
      <c r="E294" s="346"/>
      <c r="F294" s="347"/>
    </row>
    <row r="295" spans="1:6" ht="13.5" x14ac:dyDescent="0.25">
      <c r="A295" s="329"/>
      <c r="B295" s="333" t="s">
        <v>9</v>
      </c>
      <c r="C295" s="551">
        <f t="shared" si="27"/>
        <v>2.0833333333333332E-2</v>
      </c>
      <c r="D295" s="345">
        <v>0</v>
      </c>
      <c r="E295" s="346">
        <v>0</v>
      </c>
      <c r="F295" s="347">
        <f>D295-E295</f>
        <v>0</v>
      </c>
    </row>
    <row r="296" spans="1:6" ht="13.5" x14ac:dyDescent="0.25">
      <c r="A296" s="329"/>
      <c r="B296" s="333" t="s">
        <v>10</v>
      </c>
      <c r="C296" s="551">
        <f t="shared" si="27"/>
        <v>0</v>
      </c>
      <c r="D296" s="345">
        <v>0</v>
      </c>
      <c r="E296" s="346">
        <v>0</v>
      </c>
      <c r="F296" s="347">
        <f>D296-E296</f>
        <v>0</v>
      </c>
    </row>
    <row r="297" spans="1:6" ht="13.5" x14ac:dyDescent="0.25">
      <c r="A297" s="329"/>
      <c r="B297" s="333" t="s">
        <v>42</v>
      </c>
      <c r="C297" s="551">
        <f t="shared" si="27"/>
        <v>0</v>
      </c>
      <c r="D297" s="345"/>
      <c r="E297" s="346"/>
      <c r="F297" s="347"/>
    </row>
    <row r="298" spans="1:6" ht="13.5" x14ac:dyDescent="0.25">
      <c r="A298" s="329"/>
      <c r="B298" s="333" t="s">
        <v>5</v>
      </c>
      <c r="C298" s="551">
        <f t="shared" si="27"/>
        <v>8.4033613445378148E-3</v>
      </c>
      <c r="D298" s="345">
        <v>1.4999999999999999E-2</v>
      </c>
      <c r="E298" s="346">
        <v>2.1739130434782608E-2</v>
      </c>
      <c r="F298" s="347">
        <f>D298-E298</f>
        <v>-6.7391304347826086E-3</v>
      </c>
    </row>
    <row r="299" spans="1:6" ht="13.5" x14ac:dyDescent="0.25">
      <c r="A299" s="329"/>
      <c r="B299" s="333" t="s">
        <v>12</v>
      </c>
      <c r="C299" s="551">
        <f t="shared" si="27"/>
        <v>6.4516129032258063E-2</v>
      </c>
      <c r="D299" s="345">
        <v>7.0999999999999994E-2</v>
      </c>
      <c r="E299" s="346">
        <v>0</v>
      </c>
      <c r="F299" s="347">
        <f>D299-E299</f>
        <v>7.0999999999999994E-2</v>
      </c>
    </row>
    <row r="300" spans="1:6" ht="13.5" x14ac:dyDescent="0.25">
      <c r="A300" s="329"/>
      <c r="B300" s="333" t="s">
        <v>14</v>
      </c>
      <c r="C300" s="551">
        <f t="shared" si="27"/>
        <v>2.1276595744680851E-2</v>
      </c>
      <c r="D300" s="345">
        <v>1.6E-2</v>
      </c>
      <c r="E300" s="346">
        <v>0</v>
      </c>
      <c r="F300" s="347">
        <f>D300-E300</f>
        <v>1.6E-2</v>
      </c>
    </row>
    <row r="301" spans="1:6" ht="13.5" x14ac:dyDescent="0.25">
      <c r="A301" s="329"/>
      <c r="B301" s="333" t="s">
        <v>15</v>
      </c>
      <c r="C301" s="551">
        <f t="shared" si="27"/>
        <v>2.4390243902439025E-2</v>
      </c>
      <c r="D301" s="345">
        <v>0</v>
      </c>
      <c r="E301" s="346"/>
      <c r="F301" s="347"/>
    </row>
    <row r="302" spans="1:6" ht="13.5" x14ac:dyDescent="0.25">
      <c r="A302" s="329"/>
      <c r="B302" s="333" t="s">
        <v>16</v>
      </c>
      <c r="C302" s="551">
        <f t="shared" si="27"/>
        <v>5.128205128205128E-2</v>
      </c>
      <c r="D302" s="349">
        <v>5.5E-2</v>
      </c>
      <c r="E302" s="346"/>
      <c r="F302" s="347"/>
    </row>
    <row r="303" spans="1:6" ht="13.5" x14ac:dyDescent="0.25">
      <c r="A303" s="329"/>
      <c r="B303" s="333" t="s">
        <v>35</v>
      </c>
      <c r="C303" s="551">
        <f t="shared" si="27"/>
        <v>3.5714285714285712E-2</v>
      </c>
      <c r="D303" s="345"/>
      <c r="E303" s="346"/>
      <c r="F303" s="347"/>
    </row>
    <row r="304" spans="1:6" ht="13.5" x14ac:dyDescent="0.25">
      <c r="A304" s="329"/>
      <c r="B304" s="333" t="s">
        <v>17</v>
      </c>
      <c r="C304" s="551">
        <f t="shared" si="27"/>
        <v>0</v>
      </c>
      <c r="D304" s="345">
        <v>4.4999999999999998E-2</v>
      </c>
      <c r="E304" s="346"/>
      <c r="F304" s="347"/>
    </row>
    <row r="305" spans="1:6" ht="13.5" x14ac:dyDescent="0.25">
      <c r="A305" s="329"/>
      <c r="B305" s="333" t="s">
        <v>138</v>
      </c>
      <c r="C305" s="551">
        <f t="shared" si="27"/>
        <v>0</v>
      </c>
      <c r="D305" s="345">
        <v>0</v>
      </c>
      <c r="E305" s="346"/>
      <c r="F305" s="347"/>
    </row>
    <row r="306" spans="1:6" ht="13.5" x14ac:dyDescent="0.25">
      <c r="A306" s="329"/>
      <c r="B306" s="333" t="s">
        <v>18</v>
      </c>
      <c r="C306" s="551">
        <f t="shared" si="27"/>
        <v>0</v>
      </c>
      <c r="D306" s="345">
        <v>0</v>
      </c>
      <c r="E306" s="346">
        <v>0</v>
      </c>
      <c r="F306" s="347">
        <f>D306-E306</f>
        <v>0</v>
      </c>
    </row>
    <row r="307" spans="1:6" ht="13.5" x14ac:dyDescent="0.25">
      <c r="A307" s="329"/>
      <c r="B307" s="333" t="s">
        <v>19</v>
      </c>
      <c r="C307" s="551">
        <f t="shared" si="27"/>
        <v>5.8823529411764705E-2</v>
      </c>
      <c r="D307" s="345">
        <v>0</v>
      </c>
      <c r="E307" s="346">
        <v>3.0303030303030304E-2</v>
      </c>
      <c r="F307" s="347">
        <f>D307-E307</f>
        <v>-3.0303030303030304E-2</v>
      </c>
    </row>
    <row r="308" spans="1:6" ht="13.5" x14ac:dyDescent="0.25">
      <c r="A308" s="329"/>
      <c r="B308" s="333" t="s">
        <v>20</v>
      </c>
      <c r="C308" s="551">
        <f t="shared" si="27"/>
        <v>0</v>
      </c>
      <c r="D308" s="345">
        <v>9.5000000000000001E-2</v>
      </c>
      <c r="E308" s="346"/>
      <c r="F308" s="347"/>
    </row>
    <row r="309" spans="1:6" ht="13.5" x14ac:dyDescent="0.25">
      <c r="A309" s="329"/>
      <c r="B309" s="333" t="s">
        <v>36</v>
      </c>
      <c r="C309" s="551">
        <f t="shared" si="27"/>
        <v>0.10714285714285714</v>
      </c>
      <c r="D309" s="345"/>
      <c r="E309" s="346"/>
      <c r="F309" s="347"/>
    </row>
    <row r="310" spans="1:6" ht="13.5" x14ac:dyDescent="0.25">
      <c r="A310" s="329"/>
      <c r="B310" s="333" t="s">
        <v>37</v>
      </c>
      <c r="C310" s="551">
        <f t="shared" si="27"/>
        <v>3.2258064516129031E-2</v>
      </c>
      <c r="D310" s="345"/>
      <c r="E310" s="346"/>
      <c r="F310" s="347"/>
    </row>
    <row r="311" spans="1:6" ht="13.5" x14ac:dyDescent="0.25">
      <c r="A311" s="329"/>
      <c r="B311" s="333" t="s">
        <v>40</v>
      </c>
      <c r="C311" s="551">
        <f t="shared" si="27"/>
        <v>3.4482758620689655E-2</v>
      </c>
      <c r="D311" s="345">
        <v>3.3000000000000002E-2</v>
      </c>
      <c r="E311" s="346">
        <v>1.6393442622950821E-2</v>
      </c>
      <c r="F311" s="347">
        <f>D311-E311</f>
        <v>1.6606557377049181E-2</v>
      </c>
    </row>
    <row r="312" spans="1:6" ht="13.5" x14ac:dyDescent="0.25">
      <c r="A312" s="329"/>
      <c r="B312" s="333" t="s">
        <v>21</v>
      </c>
      <c r="C312" s="551">
        <f t="shared" si="27"/>
        <v>4.3478260869565216E-2</v>
      </c>
      <c r="D312" s="345">
        <v>0.04</v>
      </c>
      <c r="E312" s="346">
        <v>0.04</v>
      </c>
      <c r="F312" s="347">
        <f>D312-E312</f>
        <v>0</v>
      </c>
    </row>
    <row r="313" spans="1:6" ht="13.5" x14ac:dyDescent="0.25">
      <c r="A313" s="329"/>
      <c r="B313" s="333" t="s">
        <v>7</v>
      </c>
      <c r="C313" s="551">
        <f t="shared" si="27"/>
        <v>1.282051282051282E-2</v>
      </c>
      <c r="D313" s="345">
        <v>1.4999999999999999E-2</v>
      </c>
      <c r="E313" s="346">
        <v>3.125E-2</v>
      </c>
      <c r="F313" s="347">
        <f>D313-E313</f>
        <v>-1.6250000000000001E-2</v>
      </c>
    </row>
    <row r="314" spans="1:6" ht="13.5" x14ac:dyDescent="0.25">
      <c r="A314" s="329"/>
      <c r="B314" s="333" t="s">
        <v>32</v>
      </c>
      <c r="C314" s="551">
        <f t="shared" si="27"/>
        <v>0</v>
      </c>
      <c r="D314" s="345"/>
      <c r="E314" s="346">
        <v>0</v>
      </c>
      <c r="F314" s="347"/>
    </row>
    <row r="315" spans="1:6" ht="13.5" x14ac:dyDescent="0.25">
      <c r="A315" s="329"/>
      <c r="B315" s="333" t="s">
        <v>3</v>
      </c>
      <c r="C315" s="551">
        <f t="shared" si="27"/>
        <v>0</v>
      </c>
      <c r="D315" s="345">
        <v>3.5999999999999997E-2</v>
      </c>
      <c r="E315" s="346">
        <v>8.8235294117647065E-2</v>
      </c>
      <c r="F315" s="347">
        <f>D315-E315</f>
        <v>-5.2235294117647067E-2</v>
      </c>
    </row>
    <row r="316" spans="1:6" ht="13.5" x14ac:dyDescent="0.25">
      <c r="A316" s="330"/>
      <c r="B316" s="547" t="s">
        <v>139</v>
      </c>
      <c r="C316" s="553">
        <f t="shared" si="27"/>
        <v>2.1276595744680851E-2</v>
      </c>
      <c r="D316" s="548">
        <v>0</v>
      </c>
      <c r="E316" s="549">
        <v>2.5974025974025972E-2</v>
      </c>
      <c r="F316" s="353">
        <f>D316-E316</f>
        <v>-2.5974025974025972E-2</v>
      </c>
    </row>
    <row r="320" spans="1:6" x14ac:dyDescent="0.2">
      <c r="A320" s="325"/>
      <c r="B320" s="326"/>
      <c r="C320" s="584" t="s">
        <v>50</v>
      </c>
      <c r="D320" s="585"/>
      <c r="E320" s="585"/>
      <c r="F320" s="586"/>
    </row>
    <row r="321" spans="1:6" x14ac:dyDescent="0.2">
      <c r="A321" s="327"/>
      <c r="B321" s="328"/>
      <c r="C321" s="581" t="s">
        <v>54</v>
      </c>
      <c r="D321" s="582"/>
      <c r="E321" s="582"/>
      <c r="F321" s="583"/>
    </row>
    <row r="322" spans="1:6" ht="30.6" customHeight="1" x14ac:dyDescent="0.2">
      <c r="A322" s="327"/>
      <c r="B322" s="328"/>
      <c r="C322" s="335">
        <v>2010</v>
      </c>
      <c r="D322" s="337">
        <v>2005</v>
      </c>
      <c r="E322" s="338">
        <v>2000</v>
      </c>
      <c r="F322" s="339" t="s">
        <v>64</v>
      </c>
    </row>
    <row r="323" spans="1:6" ht="13.5" x14ac:dyDescent="0.25">
      <c r="A323" s="331" t="s">
        <v>26</v>
      </c>
      <c r="B323" s="332" t="s">
        <v>1</v>
      </c>
      <c r="C323" s="550">
        <f>P8</f>
        <v>0</v>
      </c>
      <c r="D323" s="341">
        <v>0</v>
      </c>
      <c r="E323" s="342">
        <v>5.5555555555555552E-2</v>
      </c>
      <c r="F323" s="343">
        <f>D323-E323</f>
        <v>-5.5555555555555552E-2</v>
      </c>
    </row>
    <row r="324" spans="1:6" ht="13.5" x14ac:dyDescent="0.25">
      <c r="A324" s="329"/>
      <c r="B324" s="333" t="s">
        <v>2</v>
      </c>
      <c r="C324" s="551">
        <f t="shared" ref="C324:C352" si="28">P9</f>
        <v>9.6153846153846159E-2</v>
      </c>
      <c r="D324" s="345">
        <v>0.14299999999999999</v>
      </c>
      <c r="E324" s="346">
        <v>0.1388888888888889</v>
      </c>
      <c r="F324" s="347">
        <f>D324-E324</f>
        <v>4.1111111111110932E-3</v>
      </c>
    </row>
    <row r="325" spans="1:6" ht="13.5" x14ac:dyDescent="0.25">
      <c r="A325" s="329"/>
      <c r="B325" s="333" t="s">
        <v>41</v>
      </c>
      <c r="C325" s="551">
        <f t="shared" si="28"/>
        <v>0</v>
      </c>
      <c r="D325" s="345"/>
      <c r="E325" s="346"/>
      <c r="F325" s="347"/>
    </row>
    <row r="326" spans="1:6" ht="13.5" x14ac:dyDescent="0.25">
      <c r="A326" s="329"/>
      <c r="B326" s="333" t="s">
        <v>34</v>
      </c>
      <c r="C326" s="551">
        <f t="shared" si="28"/>
        <v>0</v>
      </c>
      <c r="D326" s="345"/>
      <c r="E326" s="346"/>
      <c r="F326" s="347"/>
    </row>
    <row r="327" spans="1:6" ht="13.5" x14ac:dyDescent="0.25">
      <c r="A327" s="329"/>
      <c r="B327" s="333" t="s">
        <v>13</v>
      </c>
      <c r="C327" s="551">
        <f t="shared" si="28"/>
        <v>0.10526315789473684</v>
      </c>
      <c r="D327" s="345">
        <v>0.2</v>
      </c>
      <c r="E327" s="346"/>
      <c r="F327" s="347"/>
    </row>
    <row r="328" spans="1:6" ht="13.5" x14ac:dyDescent="0.25">
      <c r="A328" s="329"/>
      <c r="B328" s="333" t="s">
        <v>4</v>
      </c>
      <c r="C328" s="551">
        <f t="shared" si="28"/>
        <v>8.8888888888888892E-2</v>
      </c>
      <c r="D328" s="345">
        <v>0.06</v>
      </c>
      <c r="E328" s="346"/>
      <c r="F328" s="347"/>
    </row>
    <row r="329" spans="1:6" ht="13.5" x14ac:dyDescent="0.25">
      <c r="A329" s="329"/>
      <c r="B329" s="333" t="s">
        <v>6</v>
      </c>
      <c r="C329" s="552">
        <f t="shared" si="28"/>
        <v>0</v>
      </c>
      <c r="D329" s="345">
        <v>0</v>
      </c>
      <c r="E329" s="346">
        <v>0.1</v>
      </c>
      <c r="F329" s="347">
        <f>D329-E329</f>
        <v>-0.1</v>
      </c>
    </row>
    <row r="330" spans="1:6" ht="13.5" x14ac:dyDescent="0.25">
      <c r="A330" s="329"/>
      <c r="B330" s="333" t="s">
        <v>8</v>
      </c>
      <c r="C330" s="551">
        <f t="shared" si="28"/>
        <v>0</v>
      </c>
      <c r="D330" s="345">
        <v>0</v>
      </c>
      <c r="E330" s="346"/>
      <c r="F330" s="347"/>
    </row>
    <row r="331" spans="1:6" ht="13.5" x14ac:dyDescent="0.25">
      <c r="A331" s="329"/>
      <c r="B331" s="333" t="s">
        <v>9</v>
      </c>
      <c r="C331" s="551">
        <f t="shared" si="28"/>
        <v>2.0833333333333332E-2</v>
      </c>
      <c r="D331" s="345">
        <v>0</v>
      </c>
      <c r="E331" s="346">
        <v>5.2631578947368425E-2</v>
      </c>
      <c r="F331" s="347">
        <f>D331-E331</f>
        <v>-5.2631578947368425E-2</v>
      </c>
    </row>
    <row r="332" spans="1:6" ht="13.5" x14ac:dyDescent="0.25">
      <c r="A332" s="329"/>
      <c r="B332" s="333" t="s">
        <v>10</v>
      </c>
      <c r="C332" s="551">
        <f t="shared" si="28"/>
        <v>0.10606060606060606</v>
      </c>
      <c r="D332" s="345">
        <v>0.217</v>
      </c>
      <c r="E332" s="346">
        <v>0.28378378378378377</v>
      </c>
      <c r="F332" s="347">
        <f>D332-E332</f>
        <v>-6.6783783783783773E-2</v>
      </c>
    </row>
    <row r="333" spans="1:6" ht="13.5" x14ac:dyDescent="0.25">
      <c r="A333" s="329"/>
      <c r="B333" s="333" t="s">
        <v>42</v>
      </c>
      <c r="C333" s="551">
        <f t="shared" si="28"/>
        <v>6.25E-2</v>
      </c>
      <c r="D333" s="345"/>
      <c r="E333" s="346"/>
      <c r="F333" s="347"/>
    </row>
    <row r="334" spans="1:6" ht="13.5" x14ac:dyDescent="0.25">
      <c r="A334" s="329"/>
      <c r="B334" s="333" t="s">
        <v>5</v>
      </c>
      <c r="C334" s="551">
        <f t="shared" si="28"/>
        <v>9.2436974789915971E-2</v>
      </c>
      <c r="D334" s="345">
        <v>0.08</v>
      </c>
      <c r="E334" s="346">
        <v>0.14130434782608695</v>
      </c>
      <c r="F334" s="347">
        <f>D334-E334</f>
        <v>-6.1304347826086944E-2</v>
      </c>
    </row>
    <row r="335" spans="1:6" ht="13.5" x14ac:dyDescent="0.25">
      <c r="A335" s="329"/>
      <c r="B335" s="333" t="s">
        <v>12</v>
      </c>
      <c r="C335" s="551">
        <f t="shared" si="28"/>
        <v>0</v>
      </c>
      <c r="D335" s="345">
        <v>0</v>
      </c>
      <c r="E335" s="346">
        <v>0</v>
      </c>
      <c r="F335" s="347">
        <f>D335-E335</f>
        <v>0</v>
      </c>
    </row>
    <row r="336" spans="1:6" ht="13.5" x14ac:dyDescent="0.25">
      <c r="A336" s="329"/>
      <c r="B336" s="333" t="s">
        <v>14</v>
      </c>
      <c r="C336" s="551">
        <f t="shared" si="28"/>
        <v>2.1276595744680851E-2</v>
      </c>
      <c r="D336" s="345">
        <v>1.6E-2</v>
      </c>
      <c r="E336" s="346">
        <v>2.9411764705882356E-2</v>
      </c>
      <c r="F336" s="347">
        <f>D336-E336</f>
        <v>-1.3411764705882356E-2</v>
      </c>
    </row>
    <row r="337" spans="1:6" ht="13.5" x14ac:dyDescent="0.25">
      <c r="A337" s="329"/>
      <c r="B337" s="333" t="s">
        <v>15</v>
      </c>
      <c r="C337" s="551">
        <f t="shared" si="28"/>
        <v>2.4390243902439025E-2</v>
      </c>
      <c r="D337" s="345">
        <v>4.2999999999999997E-2</v>
      </c>
      <c r="E337" s="346"/>
      <c r="F337" s="347"/>
    </row>
    <row r="338" spans="1:6" ht="13.5" x14ac:dyDescent="0.25">
      <c r="A338" s="329"/>
      <c r="B338" s="333" t="s">
        <v>16</v>
      </c>
      <c r="C338" s="551">
        <f t="shared" si="28"/>
        <v>0</v>
      </c>
      <c r="D338" s="349">
        <v>0</v>
      </c>
      <c r="E338" s="346"/>
      <c r="F338" s="347"/>
    </row>
    <row r="339" spans="1:6" ht="13.5" x14ac:dyDescent="0.25">
      <c r="A339" s="329"/>
      <c r="B339" s="333" t="s">
        <v>35</v>
      </c>
      <c r="C339" s="551">
        <f t="shared" si="28"/>
        <v>0.10714285714285714</v>
      </c>
      <c r="D339" s="345"/>
      <c r="E339" s="346"/>
      <c r="F339" s="347"/>
    </row>
    <row r="340" spans="1:6" ht="13.5" x14ac:dyDescent="0.25">
      <c r="A340" s="329"/>
      <c r="B340" s="333" t="s">
        <v>17</v>
      </c>
      <c r="C340" s="551">
        <f t="shared" si="28"/>
        <v>0</v>
      </c>
      <c r="D340" s="345">
        <v>4.4999999999999998E-2</v>
      </c>
      <c r="E340" s="346"/>
      <c r="F340" s="347"/>
    </row>
    <row r="341" spans="1:6" ht="13.5" x14ac:dyDescent="0.25">
      <c r="A341" s="329"/>
      <c r="B341" s="333" t="s">
        <v>138</v>
      </c>
      <c r="C341" s="551">
        <f t="shared" si="28"/>
        <v>0</v>
      </c>
      <c r="D341" s="345">
        <v>0</v>
      </c>
      <c r="E341" s="346"/>
      <c r="F341" s="347"/>
    </row>
    <row r="342" spans="1:6" ht="13.5" x14ac:dyDescent="0.25">
      <c r="A342" s="329"/>
      <c r="B342" s="333" t="s">
        <v>18</v>
      </c>
      <c r="C342" s="551">
        <f t="shared" si="28"/>
        <v>7.1428571428571425E-2</v>
      </c>
      <c r="D342" s="345">
        <v>0</v>
      </c>
      <c r="E342" s="346">
        <v>0.125</v>
      </c>
      <c r="F342" s="347">
        <f>D342-E342</f>
        <v>-0.125</v>
      </c>
    </row>
    <row r="343" spans="1:6" ht="13.5" x14ac:dyDescent="0.25">
      <c r="A343" s="329"/>
      <c r="B343" s="333" t="s">
        <v>19</v>
      </c>
      <c r="C343" s="551">
        <f t="shared" si="28"/>
        <v>0</v>
      </c>
      <c r="D343" s="345">
        <v>0</v>
      </c>
      <c r="E343" s="346">
        <v>0.15151515151515152</v>
      </c>
      <c r="F343" s="347">
        <f>D343-E343</f>
        <v>-0.15151515151515152</v>
      </c>
    </row>
    <row r="344" spans="1:6" ht="13.5" x14ac:dyDescent="0.25">
      <c r="A344" s="329"/>
      <c r="B344" s="333" t="s">
        <v>20</v>
      </c>
      <c r="C344" s="551">
        <f t="shared" si="28"/>
        <v>0.06</v>
      </c>
      <c r="D344" s="345">
        <v>2.4E-2</v>
      </c>
      <c r="E344" s="346"/>
      <c r="F344" s="347"/>
    </row>
    <row r="345" spans="1:6" ht="13.5" x14ac:dyDescent="0.25">
      <c r="A345" s="329"/>
      <c r="B345" s="333" t="s">
        <v>36</v>
      </c>
      <c r="C345" s="551">
        <f t="shared" si="28"/>
        <v>3.5714285714285712E-2</v>
      </c>
      <c r="D345" s="345"/>
      <c r="E345" s="346"/>
      <c r="F345" s="347"/>
    </row>
    <row r="346" spans="1:6" ht="13.5" x14ac:dyDescent="0.25">
      <c r="A346" s="329"/>
      <c r="B346" s="333" t="s">
        <v>37</v>
      </c>
      <c r="C346" s="551">
        <f t="shared" si="28"/>
        <v>3.2258064516129031E-2</v>
      </c>
      <c r="D346" s="345"/>
      <c r="E346" s="346"/>
      <c r="F346" s="347"/>
    </row>
    <row r="347" spans="1:6" ht="13.5" x14ac:dyDescent="0.25">
      <c r="A347" s="329"/>
      <c r="B347" s="333" t="s">
        <v>40</v>
      </c>
      <c r="C347" s="551">
        <f t="shared" si="28"/>
        <v>3.4482758620689655E-2</v>
      </c>
      <c r="D347" s="345">
        <v>3.3000000000000002E-2</v>
      </c>
      <c r="E347" s="346">
        <v>3.2786885245901641E-2</v>
      </c>
      <c r="F347" s="347">
        <f>D347-E347</f>
        <v>2.131147540983605E-4</v>
      </c>
    </row>
    <row r="348" spans="1:6" ht="13.5" x14ac:dyDescent="0.25">
      <c r="A348" s="329"/>
      <c r="B348" s="333" t="s">
        <v>21</v>
      </c>
      <c r="C348" s="551">
        <f t="shared" si="28"/>
        <v>0.17391304347826086</v>
      </c>
      <c r="D348" s="345">
        <v>0.12</v>
      </c>
      <c r="E348" s="346">
        <v>0.12</v>
      </c>
      <c r="F348" s="347">
        <f>D348-E348</f>
        <v>0</v>
      </c>
    </row>
    <row r="349" spans="1:6" ht="13.5" x14ac:dyDescent="0.25">
      <c r="A349" s="329"/>
      <c r="B349" s="333" t="s">
        <v>7</v>
      </c>
      <c r="C349" s="551">
        <f t="shared" si="28"/>
        <v>3.8461538461538464E-2</v>
      </c>
      <c r="D349" s="345">
        <v>4.4999999999999998E-2</v>
      </c>
      <c r="E349" s="346">
        <v>3.125E-2</v>
      </c>
      <c r="F349" s="347">
        <f>D349-E349</f>
        <v>1.3749999999999998E-2</v>
      </c>
    </row>
    <row r="350" spans="1:6" ht="13.5" x14ac:dyDescent="0.25">
      <c r="A350" s="329"/>
      <c r="B350" s="333" t="s">
        <v>32</v>
      </c>
      <c r="C350" s="551">
        <f t="shared" si="28"/>
        <v>0</v>
      </c>
      <c r="D350" s="345"/>
      <c r="E350" s="346">
        <v>0</v>
      </c>
      <c r="F350" s="347"/>
    </row>
    <row r="351" spans="1:6" ht="13.5" x14ac:dyDescent="0.25">
      <c r="A351" s="329"/>
      <c r="B351" s="333" t="s">
        <v>3</v>
      </c>
      <c r="C351" s="551">
        <f t="shared" si="28"/>
        <v>0</v>
      </c>
      <c r="D351" s="345">
        <v>7.0999999999999994E-2</v>
      </c>
      <c r="E351" s="346">
        <v>5.8823529411764712E-2</v>
      </c>
      <c r="F351" s="347">
        <f>D351-E351</f>
        <v>1.2176470588235282E-2</v>
      </c>
    </row>
    <row r="352" spans="1:6" ht="13.5" x14ac:dyDescent="0.25">
      <c r="A352" s="330"/>
      <c r="B352" s="547" t="s">
        <v>139</v>
      </c>
      <c r="C352" s="553">
        <f t="shared" si="28"/>
        <v>0</v>
      </c>
      <c r="D352" s="548">
        <v>0</v>
      </c>
      <c r="E352" s="549">
        <v>6.4935064935064929E-2</v>
      </c>
      <c r="F352" s="353">
        <f>D352-E352</f>
        <v>-6.4935064935064929E-2</v>
      </c>
    </row>
    <row r="354" spans="1:6" x14ac:dyDescent="0.2">
      <c r="A354" s="325"/>
      <c r="B354" s="326"/>
      <c r="C354" s="584" t="s">
        <v>51</v>
      </c>
      <c r="D354" s="585"/>
      <c r="E354" s="585"/>
      <c r="F354" s="586"/>
    </row>
    <row r="355" spans="1:6" x14ac:dyDescent="0.2">
      <c r="A355" s="327"/>
      <c r="B355" s="328"/>
      <c r="C355" s="581" t="s">
        <v>54</v>
      </c>
      <c r="D355" s="582"/>
      <c r="E355" s="582"/>
      <c r="F355" s="583"/>
    </row>
    <row r="356" spans="1:6" ht="32.450000000000003" customHeight="1" x14ac:dyDescent="0.2">
      <c r="A356" s="327"/>
      <c r="B356" s="328"/>
      <c r="C356" s="335">
        <v>2010</v>
      </c>
      <c r="D356" s="337">
        <v>2005</v>
      </c>
      <c r="E356" s="338">
        <v>2000</v>
      </c>
      <c r="F356" s="339" t="s">
        <v>64</v>
      </c>
    </row>
    <row r="357" spans="1:6" ht="13.5" x14ac:dyDescent="0.25">
      <c r="A357" s="331" t="s">
        <v>26</v>
      </c>
      <c r="B357" s="332" t="s">
        <v>1</v>
      </c>
      <c r="C357" s="550">
        <f>S8</f>
        <v>0</v>
      </c>
      <c r="D357" s="341">
        <v>0</v>
      </c>
      <c r="E357" s="342">
        <v>5.5555555555555552E-2</v>
      </c>
      <c r="F357" s="343">
        <f>D357-E357</f>
        <v>-5.5555555555555552E-2</v>
      </c>
    </row>
    <row r="358" spans="1:6" ht="13.5" x14ac:dyDescent="0.25">
      <c r="A358" s="329"/>
      <c r="B358" s="333" t="s">
        <v>2</v>
      </c>
      <c r="C358" s="551">
        <f t="shared" ref="C358:C386" si="29">S9</f>
        <v>7.6923076923076927E-2</v>
      </c>
      <c r="D358" s="345">
        <v>0</v>
      </c>
      <c r="E358" s="346">
        <v>0.1388888888888889</v>
      </c>
      <c r="F358" s="347">
        <f>D358-E358</f>
        <v>-0.1388888888888889</v>
      </c>
    </row>
    <row r="359" spans="1:6" ht="13.5" x14ac:dyDescent="0.25">
      <c r="A359" s="329"/>
      <c r="B359" s="333" t="s">
        <v>41</v>
      </c>
      <c r="C359" s="551">
        <f t="shared" si="29"/>
        <v>0</v>
      </c>
      <c r="D359" s="345"/>
      <c r="E359" s="346"/>
      <c r="F359" s="347"/>
    </row>
    <row r="360" spans="1:6" ht="13.5" x14ac:dyDescent="0.25">
      <c r="A360" s="329"/>
      <c r="B360" s="333" t="s">
        <v>34</v>
      </c>
      <c r="C360" s="551">
        <f t="shared" si="29"/>
        <v>0</v>
      </c>
      <c r="D360" s="345"/>
      <c r="E360" s="346"/>
      <c r="F360" s="347"/>
    </row>
    <row r="361" spans="1:6" ht="13.5" x14ac:dyDescent="0.25">
      <c r="A361" s="329"/>
      <c r="B361" s="333" t="s">
        <v>13</v>
      </c>
      <c r="C361" s="551">
        <f t="shared" si="29"/>
        <v>2.6315789473684209E-2</v>
      </c>
      <c r="D361" s="345">
        <v>0</v>
      </c>
      <c r="E361" s="346"/>
      <c r="F361" s="347"/>
    </row>
    <row r="362" spans="1:6" ht="13.5" x14ac:dyDescent="0.25">
      <c r="A362" s="329"/>
      <c r="B362" s="333" t="s">
        <v>4</v>
      </c>
      <c r="C362" s="551">
        <f t="shared" si="29"/>
        <v>0</v>
      </c>
      <c r="D362" s="345">
        <v>0</v>
      </c>
      <c r="E362" s="346"/>
      <c r="F362" s="347"/>
    </row>
    <row r="363" spans="1:6" ht="13.5" x14ac:dyDescent="0.25">
      <c r="A363" s="329"/>
      <c r="B363" s="333" t="s">
        <v>6</v>
      </c>
      <c r="C363" s="552">
        <f t="shared" si="29"/>
        <v>0</v>
      </c>
      <c r="D363" s="345">
        <v>0</v>
      </c>
      <c r="E363" s="346">
        <v>0.1</v>
      </c>
      <c r="F363" s="347">
        <f>D363-E363</f>
        <v>-0.1</v>
      </c>
    </row>
    <row r="364" spans="1:6" ht="13.5" x14ac:dyDescent="0.25">
      <c r="A364" s="329"/>
      <c r="B364" s="333" t="s">
        <v>8</v>
      </c>
      <c r="C364" s="551">
        <f t="shared" si="29"/>
        <v>0</v>
      </c>
      <c r="D364" s="345">
        <v>0</v>
      </c>
      <c r="E364" s="346"/>
      <c r="F364" s="347"/>
    </row>
    <row r="365" spans="1:6" ht="13.5" x14ac:dyDescent="0.25">
      <c r="A365" s="329"/>
      <c r="B365" s="333" t="s">
        <v>9</v>
      </c>
      <c r="C365" s="551">
        <f t="shared" si="29"/>
        <v>2.0833333333333332E-2</v>
      </c>
      <c r="D365" s="345">
        <v>0.114</v>
      </c>
      <c r="E365" s="346">
        <v>0.15789473684210525</v>
      </c>
      <c r="F365" s="347">
        <f>D365-E365</f>
        <v>-4.389473684210525E-2</v>
      </c>
    </row>
    <row r="366" spans="1:6" ht="13.5" x14ac:dyDescent="0.25">
      <c r="A366" s="329"/>
      <c r="B366" s="333" t="s">
        <v>10</v>
      </c>
      <c r="C366" s="551">
        <f t="shared" si="29"/>
        <v>0.15151515151515152</v>
      </c>
      <c r="D366" s="345">
        <v>0</v>
      </c>
      <c r="E366" s="346">
        <v>4.0540540540540543E-2</v>
      </c>
      <c r="F366" s="347">
        <f>D366-E366</f>
        <v>-4.0540540540540543E-2</v>
      </c>
    </row>
    <row r="367" spans="1:6" ht="13.5" x14ac:dyDescent="0.25">
      <c r="A367" s="329"/>
      <c r="B367" s="333" t="s">
        <v>42</v>
      </c>
      <c r="C367" s="551">
        <f t="shared" si="29"/>
        <v>0</v>
      </c>
      <c r="D367" s="345"/>
      <c r="E367" s="346"/>
      <c r="F367" s="347"/>
    </row>
    <row r="368" spans="1:6" ht="13.5" x14ac:dyDescent="0.25">
      <c r="A368" s="329"/>
      <c r="B368" s="333" t="s">
        <v>5</v>
      </c>
      <c r="C368" s="551">
        <f t="shared" si="29"/>
        <v>8.4033613445378148E-3</v>
      </c>
      <c r="D368" s="345">
        <v>7.0000000000000001E-3</v>
      </c>
      <c r="E368" s="346">
        <v>1.0869565217391304E-2</v>
      </c>
      <c r="F368" s="347">
        <f>D368-E368</f>
        <v>-3.8695652173913039E-3</v>
      </c>
    </row>
    <row r="369" spans="1:6" ht="13.5" x14ac:dyDescent="0.25">
      <c r="A369" s="329"/>
      <c r="B369" s="333" t="s">
        <v>12</v>
      </c>
      <c r="C369" s="551">
        <f t="shared" si="29"/>
        <v>0</v>
      </c>
      <c r="D369" s="345">
        <v>0</v>
      </c>
      <c r="E369" s="346">
        <v>0</v>
      </c>
      <c r="F369" s="347">
        <f>D369-E369</f>
        <v>0</v>
      </c>
    </row>
    <row r="370" spans="1:6" ht="13.5" x14ac:dyDescent="0.25">
      <c r="A370" s="329"/>
      <c r="B370" s="333" t="s">
        <v>14</v>
      </c>
      <c r="C370" s="551">
        <f t="shared" si="29"/>
        <v>0</v>
      </c>
      <c r="D370" s="345">
        <v>0</v>
      </c>
      <c r="E370" s="346">
        <v>1.4705882352941178E-2</v>
      </c>
      <c r="F370" s="347">
        <f>D370-E370</f>
        <v>-1.4705882352941178E-2</v>
      </c>
    </row>
    <row r="371" spans="1:6" ht="13.5" x14ac:dyDescent="0.25">
      <c r="A371" s="329"/>
      <c r="B371" s="333" t="s">
        <v>15</v>
      </c>
      <c r="C371" s="551">
        <f t="shared" si="29"/>
        <v>4.878048780487805E-2</v>
      </c>
      <c r="D371" s="345">
        <v>2.1999999999999999E-2</v>
      </c>
      <c r="E371" s="346"/>
      <c r="F371" s="347"/>
    </row>
    <row r="372" spans="1:6" ht="13.5" x14ac:dyDescent="0.25">
      <c r="A372" s="329"/>
      <c r="B372" s="333" t="s">
        <v>16</v>
      </c>
      <c r="C372" s="551">
        <f t="shared" si="29"/>
        <v>0</v>
      </c>
      <c r="D372" s="349">
        <v>1.7999999999999999E-2</v>
      </c>
      <c r="E372" s="346"/>
      <c r="F372" s="347"/>
    </row>
    <row r="373" spans="1:6" ht="13.5" x14ac:dyDescent="0.25">
      <c r="A373" s="329"/>
      <c r="B373" s="333" t="s">
        <v>35</v>
      </c>
      <c r="C373" s="551">
        <f t="shared" si="29"/>
        <v>0</v>
      </c>
      <c r="D373" s="345"/>
      <c r="E373" s="346"/>
      <c r="F373" s="347"/>
    </row>
    <row r="374" spans="1:6" ht="13.5" x14ac:dyDescent="0.25">
      <c r="A374" s="329"/>
      <c r="B374" s="333" t="s">
        <v>17</v>
      </c>
      <c r="C374" s="551">
        <f t="shared" si="29"/>
        <v>0</v>
      </c>
      <c r="D374" s="345">
        <v>0</v>
      </c>
      <c r="E374" s="346"/>
      <c r="F374" s="347"/>
    </row>
    <row r="375" spans="1:6" ht="13.5" x14ac:dyDescent="0.25">
      <c r="A375" s="329"/>
      <c r="B375" s="333" t="s">
        <v>138</v>
      </c>
      <c r="C375" s="551">
        <f t="shared" si="29"/>
        <v>0</v>
      </c>
      <c r="D375" s="345">
        <v>0</v>
      </c>
      <c r="E375" s="346"/>
      <c r="F375" s="347"/>
    </row>
    <row r="376" spans="1:6" ht="13.5" x14ac:dyDescent="0.25">
      <c r="A376" s="329"/>
      <c r="B376" s="333" t="s">
        <v>18</v>
      </c>
      <c r="C376" s="551">
        <f t="shared" si="29"/>
        <v>0</v>
      </c>
      <c r="D376" s="345">
        <v>0</v>
      </c>
      <c r="E376" s="346">
        <v>2.0833333333333336E-2</v>
      </c>
      <c r="F376" s="347">
        <f>D376-E376</f>
        <v>-2.0833333333333336E-2</v>
      </c>
    </row>
    <row r="377" spans="1:6" ht="13.5" x14ac:dyDescent="0.25">
      <c r="A377" s="329"/>
      <c r="B377" s="333" t="s">
        <v>19</v>
      </c>
      <c r="C377" s="551">
        <f t="shared" si="29"/>
        <v>0</v>
      </c>
      <c r="D377" s="345">
        <v>0</v>
      </c>
      <c r="E377" s="346">
        <v>3.0303030303030304E-2</v>
      </c>
      <c r="F377" s="347">
        <f>D377-E377</f>
        <v>-3.0303030303030304E-2</v>
      </c>
    </row>
    <row r="378" spans="1:6" ht="13.5" x14ac:dyDescent="0.25">
      <c r="A378" s="329"/>
      <c r="B378" s="333" t="s">
        <v>20</v>
      </c>
      <c r="C378" s="551">
        <f t="shared" si="29"/>
        <v>0</v>
      </c>
      <c r="D378" s="345">
        <v>0</v>
      </c>
      <c r="E378" s="346"/>
      <c r="F378" s="347"/>
    </row>
    <row r="379" spans="1:6" ht="13.5" x14ac:dyDescent="0.25">
      <c r="A379" s="329"/>
      <c r="B379" s="333" t="s">
        <v>36</v>
      </c>
      <c r="C379" s="551">
        <f t="shared" si="29"/>
        <v>0</v>
      </c>
      <c r="D379" s="345"/>
      <c r="E379" s="346"/>
      <c r="F379" s="347"/>
    </row>
    <row r="380" spans="1:6" ht="13.5" x14ac:dyDescent="0.25">
      <c r="A380" s="329"/>
      <c r="B380" s="333" t="s">
        <v>37</v>
      </c>
      <c r="C380" s="551">
        <f t="shared" si="29"/>
        <v>0</v>
      </c>
      <c r="D380" s="345"/>
      <c r="E380" s="346"/>
      <c r="F380" s="347"/>
    </row>
    <row r="381" spans="1:6" ht="13.5" x14ac:dyDescent="0.25">
      <c r="A381" s="329"/>
      <c r="B381" s="333" t="s">
        <v>40</v>
      </c>
      <c r="C381" s="551">
        <f t="shared" si="29"/>
        <v>0</v>
      </c>
      <c r="D381" s="345">
        <v>0</v>
      </c>
      <c r="E381" s="346">
        <v>0</v>
      </c>
      <c r="F381" s="347">
        <f>D381-E381</f>
        <v>0</v>
      </c>
    </row>
    <row r="382" spans="1:6" ht="13.5" x14ac:dyDescent="0.25">
      <c r="A382" s="329"/>
      <c r="B382" s="333" t="s">
        <v>21</v>
      </c>
      <c r="C382" s="551">
        <f t="shared" si="29"/>
        <v>0</v>
      </c>
      <c r="D382" s="345">
        <v>0</v>
      </c>
      <c r="E382" s="346">
        <v>0</v>
      </c>
      <c r="F382" s="347">
        <f>D382-E382</f>
        <v>0</v>
      </c>
    </row>
    <row r="383" spans="1:6" ht="13.5" x14ac:dyDescent="0.25">
      <c r="A383" s="329"/>
      <c r="B383" s="333" t="s">
        <v>7</v>
      </c>
      <c r="C383" s="551">
        <f t="shared" si="29"/>
        <v>2.564102564102564E-2</v>
      </c>
      <c r="D383" s="345">
        <v>4.4999999999999998E-2</v>
      </c>
      <c r="E383" s="346">
        <v>7.8125E-2</v>
      </c>
      <c r="F383" s="347">
        <f>D383-E383</f>
        <v>-3.3125000000000002E-2</v>
      </c>
    </row>
    <row r="384" spans="1:6" ht="13.5" x14ac:dyDescent="0.25">
      <c r="A384" s="329"/>
      <c r="B384" s="333" t="s">
        <v>32</v>
      </c>
      <c r="C384" s="551">
        <f t="shared" si="29"/>
        <v>0</v>
      </c>
      <c r="D384" s="345"/>
      <c r="E384" s="346">
        <v>7.6923076923076927E-2</v>
      </c>
      <c r="F384" s="347"/>
    </row>
    <row r="385" spans="1:6" ht="13.5" x14ac:dyDescent="0.25">
      <c r="A385" s="329"/>
      <c r="B385" s="333" t="s">
        <v>3</v>
      </c>
      <c r="C385" s="551">
        <f t="shared" si="29"/>
        <v>0</v>
      </c>
      <c r="D385" s="345">
        <v>0</v>
      </c>
      <c r="E385" s="346">
        <v>5.8823529411764712E-2</v>
      </c>
      <c r="F385" s="347">
        <f>D385-E385</f>
        <v>-5.8823529411764712E-2</v>
      </c>
    </row>
    <row r="386" spans="1:6" ht="13.5" x14ac:dyDescent="0.25">
      <c r="A386" s="330"/>
      <c r="B386" s="547" t="s">
        <v>139</v>
      </c>
      <c r="C386" s="553">
        <f t="shared" si="29"/>
        <v>0</v>
      </c>
      <c r="D386" s="548">
        <v>0</v>
      </c>
      <c r="E386" s="549">
        <v>1.2987012987012986E-2</v>
      </c>
      <c r="F386" s="353">
        <f>D386-E386</f>
        <v>-1.2987012987012986E-2</v>
      </c>
    </row>
    <row r="390" spans="1:6" x14ac:dyDescent="0.2">
      <c r="A390" s="325"/>
      <c r="B390" s="326"/>
      <c r="C390" s="584" t="s">
        <v>52</v>
      </c>
      <c r="D390" s="585"/>
      <c r="E390" s="585"/>
      <c r="F390" s="586"/>
    </row>
    <row r="391" spans="1:6" x14ac:dyDescent="0.2">
      <c r="A391" s="327"/>
      <c r="B391" s="328"/>
      <c r="C391" s="581" t="s">
        <v>54</v>
      </c>
      <c r="D391" s="582"/>
      <c r="E391" s="582"/>
      <c r="F391" s="583"/>
    </row>
    <row r="392" spans="1:6" ht="33.75" x14ac:dyDescent="0.2">
      <c r="A392" s="327"/>
      <c r="B392" s="328"/>
      <c r="C392" s="335">
        <v>2010</v>
      </c>
      <c r="D392" s="337">
        <v>2005</v>
      </c>
      <c r="E392" s="338">
        <v>2000</v>
      </c>
      <c r="F392" s="339" t="s">
        <v>64</v>
      </c>
    </row>
    <row r="393" spans="1:6" ht="13.5" x14ac:dyDescent="0.25">
      <c r="A393" s="331" t="s">
        <v>26</v>
      </c>
      <c r="B393" s="332" t="s">
        <v>1</v>
      </c>
      <c r="C393" s="550">
        <f>V8</f>
        <v>5.2631578947368418E-2</v>
      </c>
      <c r="D393" s="341">
        <v>0.107</v>
      </c>
      <c r="E393" s="342">
        <v>5.5555555555555552E-2</v>
      </c>
      <c r="F393" s="343">
        <f>D393-E393</f>
        <v>5.1444444444444445E-2</v>
      </c>
    </row>
    <row r="394" spans="1:6" ht="13.5" x14ac:dyDescent="0.25">
      <c r="A394" s="329"/>
      <c r="B394" s="333" t="s">
        <v>2</v>
      </c>
      <c r="C394" s="551">
        <f t="shared" ref="C394:C422" si="30">V9</f>
        <v>5.7692307692307696E-2</v>
      </c>
      <c r="D394" s="345">
        <v>7.0999999999999994E-2</v>
      </c>
      <c r="E394" s="346">
        <v>0</v>
      </c>
      <c r="F394" s="347">
        <f>D394-E394</f>
        <v>7.0999999999999994E-2</v>
      </c>
    </row>
    <row r="395" spans="1:6" ht="13.5" x14ac:dyDescent="0.25">
      <c r="A395" s="329"/>
      <c r="B395" s="333" t="s">
        <v>41</v>
      </c>
      <c r="C395" s="551">
        <f t="shared" si="30"/>
        <v>0.33333333333333331</v>
      </c>
      <c r="D395" s="345"/>
      <c r="E395" s="346"/>
      <c r="F395" s="347"/>
    </row>
    <row r="396" spans="1:6" ht="13.5" x14ac:dyDescent="0.25">
      <c r="A396" s="329"/>
      <c r="B396" s="333" t="s">
        <v>34</v>
      </c>
      <c r="C396" s="551">
        <f t="shared" si="30"/>
        <v>7.407407407407407E-2</v>
      </c>
      <c r="D396" s="345"/>
      <c r="E396" s="346"/>
      <c r="F396" s="347"/>
    </row>
    <row r="397" spans="1:6" ht="13.5" x14ac:dyDescent="0.25">
      <c r="A397" s="329"/>
      <c r="B397" s="333" t="s">
        <v>13</v>
      </c>
      <c r="C397" s="551">
        <f t="shared" si="30"/>
        <v>0.26315789473684209</v>
      </c>
      <c r="D397" s="345">
        <v>0.13300000000000001</v>
      </c>
      <c r="E397" s="346"/>
      <c r="F397" s="347"/>
    </row>
    <row r="398" spans="1:6" ht="13.5" x14ac:dyDescent="0.25">
      <c r="A398" s="329"/>
      <c r="B398" s="333" t="s">
        <v>4</v>
      </c>
      <c r="C398" s="551">
        <f t="shared" si="30"/>
        <v>8.8888888888888892E-2</v>
      </c>
      <c r="D398" s="345">
        <v>0.104</v>
      </c>
      <c r="E398" s="346"/>
      <c r="F398" s="347"/>
    </row>
    <row r="399" spans="1:6" ht="13.5" x14ac:dyDescent="0.25">
      <c r="A399" s="329"/>
      <c r="B399" s="333" t="s">
        <v>6</v>
      </c>
      <c r="C399" s="552">
        <f t="shared" si="30"/>
        <v>0</v>
      </c>
      <c r="D399" s="345">
        <v>0</v>
      </c>
      <c r="E399" s="346">
        <v>0.1</v>
      </c>
      <c r="F399" s="347">
        <f>D399-E399</f>
        <v>-0.1</v>
      </c>
    </row>
    <row r="400" spans="1:6" ht="13.5" x14ac:dyDescent="0.25">
      <c r="A400" s="329"/>
      <c r="B400" s="333" t="s">
        <v>8</v>
      </c>
      <c r="C400" s="551">
        <f t="shared" si="30"/>
        <v>0</v>
      </c>
      <c r="D400" s="345">
        <v>0.33300000000000002</v>
      </c>
      <c r="E400" s="346"/>
      <c r="F400" s="347"/>
    </row>
    <row r="401" spans="1:6" ht="13.5" x14ac:dyDescent="0.25">
      <c r="A401" s="329"/>
      <c r="B401" s="333" t="s">
        <v>9</v>
      </c>
      <c r="C401" s="551">
        <f t="shared" si="30"/>
        <v>0.1875</v>
      </c>
      <c r="D401" s="345">
        <v>0.17100000000000001</v>
      </c>
      <c r="E401" s="346">
        <v>0.36842105263157898</v>
      </c>
      <c r="F401" s="347">
        <f>D401-E401</f>
        <v>-0.19742105263157897</v>
      </c>
    </row>
    <row r="402" spans="1:6" ht="13.5" x14ac:dyDescent="0.25">
      <c r="A402" s="329"/>
      <c r="B402" s="333" t="s">
        <v>10</v>
      </c>
      <c r="C402" s="551">
        <f t="shared" si="30"/>
        <v>0.25757575757575757</v>
      </c>
      <c r="D402" s="345">
        <v>0</v>
      </c>
      <c r="E402" s="346">
        <v>6.7567567567567571E-2</v>
      </c>
      <c r="F402" s="347">
        <f>D402-E402</f>
        <v>-6.7567567567567571E-2</v>
      </c>
    </row>
    <row r="403" spans="1:6" ht="13.5" x14ac:dyDescent="0.25">
      <c r="A403" s="329"/>
      <c r="B403" s="333" t="s">
        <v>42</v>
      </c>
      <c r="C403" s="551">
        <f t="shared" si="30"/>
        <v>0.125</v>
      </c>
      <c r="D403" s="345"/>
      <c r="E403" s="346"/>
      <c r="F403" s="347"/>
    </row>
    <row r="404" spans="1:6" ht="13.5" x14ac:dyDescent="0.25">
      <c r="A404" s="329"/>
      <c r="B404" s="333" t="s">
        <v>5</v>
      </c>
      <c r="C404" s="551">
        <f t="shared" si="30"/>
        <v>2.5210084033613446E-2</v>
      </c>
      <c r="D404" s="345">
        <v>2.9000000000000001E-2</v>
      </c>
      <c r="E404" s="346">
        <v>8.6956521739130432E-2</v>
      </c>
      <c r="F404" s="347">
        <f>D404-E404</f>
        <v>-5.7956521739130434E-2</v>
      </c>
    </row>
    <row r="405" spans="1:6" ht="13.5" x14ac:dyDescent="0.25">
      <c r="A405" s="329"/>
      <c r="B405" s="333" t="s">
        <v>12</v>
      </c>
      <c r="C405" s="551">
        <f t="shared" si="30"/>
        <v>0.16129032258064516</v>
      </c>
      <c r="D405" s="345">
        <v>0.14299999999999999</v>
      </c>
      <c r="E405" s="346">
        <v>0</v>
      </c>
      <c r="F405" s="347">
        <f>D405-E405</f>
        <v>0.14299999999999999</v>
      </c>
    </row>
    <row r="406" spans="1:6" ht="13.5" x14ac:dyDescent="0.25">
      <c r="A406" s="329"/>
      <c r="B406" s="333" t="s">
        <v>14</v>
      </c>
      <c r="C406" s="551">
        <f t="shared" si="30"/>
        <v>0.1276595744680851</v>
      </c>
      <c r="D406" s="345">
        <v>0.22600000000000001</v>
      </c>
      <c r="E406" s="346">
        <v>0.20588235294117649</v>
      </c>
      <c r="F406" s="347">
        <f>D406-E406</f>
        <v>2.0117647058823518E-2</v>
      </c>
    </row>
    <row r="407" spans="1:6" ht="13.5" x14ac:dyDescent="0.25">
      <c r="A407" s="329"/>
      <c r="B407" s="333" t="s">
        <v>15</v>
      </c>
      <c r="C407" s="551">
        <f t="shared" si="30"/>
        <v>0.17073170731707318</v>
      </c>
      <c r="D407" s="345">
        <v>0.152</v>
      </c>
      <c r="E407" s="346"/>
      <c r="F407" s="347"/>
    </row>
    <row r="408" spans="1:6" ht="13.5" x14ac:dyDescent="0.25">
      <c r="A408" s="329"/>
      <c r="B408" s="333" t="s">
        <v>16</v>
      </c>
      <c r="C408" s="551">
        <f t="shared" si="30"/>
        <v>6.8376068376068383E-2</v>
      </c>
      <c r="D408" s="349">
        <v>0.127</v>
      </c>
      <c r="E408" s="346"/>
      <c r="F408" s="347"/>
    </row>
    <row r="409" spans="1:6" ht="13.5" x14ac:dyDescent="0.25">
      <c r="A409" s="329"/>
      <c r="B409" s="333" t="s">
        <v>35</v>
      </c>
      <c r="C409" s="551">
        <f t="shared" si="30"/>
        <v>0.25</v>
      </c>
      <c r="D409" s="345"/>
      <c r="E409" s="346"/>
      <c r="F409" s="347"/>
    </row>
    <row r="410" spans="1:6" ht="13.5" x14ac:dyDescent="0.25">
      <c r="A410" s="329"/>
      <c r="B410" s="333" t="s">
        <v>17</v>
      </c>
      <c r="C410" s="551">
        <f t="shared" si="30"/>
        <v>0.2</v>
      </c>
      <c r="D410" s="345">
        <v>9.0999999999999998E-2</v>
      </c>
      <c r="E410" s="346"/>
      <c r="F410" s="347"/>
    </row>
    <row r="411" spans="1:6" ht="13.5" x14ac:dyDescent="0.25">
      <c r="A411" s="329"/>
      <c r="B411" s="333" t="s">
        <v>138</v>
      </c>
      <c r="C411" s="551">
        <f t="shared" si="30"/>
        <v>0</v>
      </c>
      <c r="D411" s="345">
        <v>0.25</v>
      </c>
      <c r="E411" s="346"/>
      <c r="F411" s="347"/>
    </row>
    <row r="412" spans="1:6" ht="13.5" x14ac:dyDescent="0.25">
      <c r="A412" s="329"/>
      <c r="B412" s="333" t="s">
        <v>18</v>
      </c>
      <c r="C412" s="551">
        <f t="shared" si="30"/>
        <v>0</v>
      </c>
      <c r="D412" s="345">
        <v>0</v>
      </c>
      <c r="E412" s="346">
        <v>2.0833333333333336E-2</v>
      </c>
      <c r="F412" s="347">
        <f>D412-E412</f>
        <v>-2.0833333333333336E-2</v>
      </c>
    </row>
    <row r="413" spans="1:6" ht="13.5" x14ac:dyDescent="0.25">
      <c r="A413" s="329"/>
      <c r="B413" s="333" t="s">
        <v>19</v>
      </c>
      <c r="C413" s="551">
        <f t="shared" si="30"/>
        <v>0</v>
      </c>
      <c r="D413" s="345">
        <v>0</v>
      </c>
      <c r="E413" s="346">
        <v>6.0606060606060608E-2</v>
      </c>
      <c r="F413" s="347">
        <f>D413-E413</f>
        <v>-6.0606060606060608E-2</v>
      </c>
    </row>
    <row r="414" spans="1:6" ht="13.5" x14ac:dyDescent="0.25">
      <c r="A414" s="329"/>
      <c r="B414" s="333" t="s">
        <v>20</v>
      </c>
      <c r="C414" s="551">
        <f t="shared" si="30"/>
        <v>0.24</v>
      </c>
      <c r="D414" s="345">
        <v>0.31</v>
      </c>
      <c r="E414" s="346"/>
      <c r="F414" s="347"/>
    </row>
    <row r="415" spans="1:6" ht="13.5" x14ac:dyDescent="0.25">
      <c r="A415" s="329"/>
      <c r="B415" s="333" t="s">
        <v>36</v>
      </c>
      <c r="C415" s="551">
        <f t="shared" si="30"/>
        <v>0.17857142857142858</v>
      </c>
      <c r="D415" s="345"/>
      <c r="E415" s="346"/>
      <c r="F415" s="347"/>
    </row>
    <row r="416" spans="1:6" ht="13.5" x14ac:dyDescent="0.25">
      <c r="A416" s="329"/>
      <c r="B416" s="333" t="s">
        <v>37</v>
      </c>
      <c r="C416" s="551">
        <f t="shared" si="30"/>
        <v>0.12903225806451613</v>
      </c>
      <c r="D416" s="345"/>
      <c r="E416" s="346"/>
      <c r="F416" s="347"/>
    </row>
    <row r="417" spans="1:6" ht="13.5" x14ac:dyDescent="0.25">
      <c r="A417" s="329"/>
      <c r="B417" s="333" t="s">
        <v>40</v>
      </c>
      <c r="C417" s="551">
        <f t="shared" si="30"/>
        <v>0.10344827586206896</v>
      </c>
      <c r="D417" s="345">
        <v>0.14799999999999999</v>
      </c>
      <c r="E417" s="346">
        <v>8.1967213114754092E-2</v>
      </c>
      <c r="F417" s="347">
        <f>D417-E417</f>
        <v>6.60327868852459E-2</v>
      </c>
    </row>
    <row r="418" spans="1:6" ht="13.5" x14ac:dyDescent="0.25">
      <c r="A418" s="329"/>
      <c r="B418" s="333" t="s">
        <v>21</v>
      </c>
      <c r="C418" s="551">
        <f t="shared" si="30"/>
        <v>0.21739130434782608</v>
      </c>
      <c r="D418" s="345">
        <v>0.32</v>
      </c>
      <c r="E418" s="346">
        <v>0.36</v>
      </c>
      <c r="F418" s="347">
        <f>D418-E418</f>
        <v>-3.999999999999998E-2</v>
      </c>
    </row>
    <row r="419" spans="1:6" ht="13.5" x14ac:dyDescent="0.25">
      <c r="A419" s="329"/>
      <c r="B419" s="333" t="s">
        <v>7</v>
      </c>
      <c r="C419" s="551">
        <f t="shared" si="30"/>
        <v>0.12820512820512819</v>
      </c>
      <c r="D419" s="345">
        <v>7.5999999999999998E-2</v>
      </c>
      <c r="E419" s="346">
        <v>0.15625</v>
      </c>
      <c r="F419" s="347">
        <f>D419-E419</f>
        <v>-8.0250000000000002E-2</v>
      </c>
    </row>
    <row r="420" spans="1:6" ht="13.5" x14ac:dyDescent="0.25">
      <c r="A420" s="329"/>
      <c r="B420" s="333" t="s">
        <v>32</v>
      </c>
      <c r="C420" s="551">
        <f t="shared" si="30"/>
        <v>0</v>
      </c>
      <c r="D420" s="345"/>
      <c r="E420" s="346">
        <v>0.11538461538461538</v>
      </c>
      <c r="F420" s="347"/>
    </row>
    <row r="421" spans="1:6" ht="13.5" x14ac:dyDescent="0.25">
      <c r="A421" s="329"/>
      <c r="B421" s="333" t="s">
        <v>3</v>
      </c>
      <c r="C421" s="551">
        <f t="shared" si="30"/>
        <v>4.5454545454545456E-2</v>
      </c>
      <c r="D421" s="345">
        <v>0</v>
      </c>
      <c r="E421" s="346">
        <v>2.9411764705882356E-2</v>
      </c>
      <c r="F421" s="347">
        <f>D421-E421</f>
        <v>-2.9411764705882356E-2</v>
      </c>
    </row>
    <row r="422" spans="1:6" ht="13.5" x14ac:dyDescent="0.25">
      <c r="A422" s="330"/>
      <c r="B422" s="547" t="s">
        <v>139</v>
      </c>
      <c r="C422" s="553">
        <f t="shared" si="30"/>
        <v>4.2553191489361701E-2</v>
      </c>
      <c r="D422" s="548">
        <v>0</v>
      </c>
      <c r="E422" s="549">
        <v>0.10389610389610389</v>
      </c>
      <c r="F422" s="353">
        <f>D422-E422</f>
        <v>-0.10389610389610389</v>
      </c>
    </row>
  </sheetData>
  <mergeCells count="37">
    <mergeCell ref="C390:F390"/>
    <mergeCell ref="C391:F391"/>
    <mergeCell ref="C5:Z5"/>
    <mergeCell ref="C6:E6"/>
    <mergeCell ref="F6:H6"/>
    <mergeCell ref="I6:K6"/>
    <mergeCell ref="L6:N6"/>
    <mergeCell ref="O6:Q6"/>
    <mergeCell ref="R6:T6"/>
    <mergeCell ref="U6:W6"/>
    <mergeCell ref="X6:Z6"/>
    <mergeCell ref="C43:Z43"/>
    <mergeCell ref="C44:E44"/>
    <mergeCell ref="F44:H44"/>
    <mergeCell ref="I44:K44"/>
    <mergeCell ref="L44:N44"/>
    <mergeCell ref="O44:Q44"/>
    <mergeCell ref="R44:T44"/>
    <mergeCell ref="U44:W44"/>
    <mergeCell ref="X44:Z44"/>
    <mergeCell ref="B73:J73"/>
    <mergeCell ref="N73:U73"/>
    <mergeCell ref="B74:J74"/>
    <mergeCell ref="N74:U74"/>
    <mergeCell ref="L76:L107"/>
    <mergeCell ref="C181:F181"/>
    <mergeCell ref="C182:F182"/>
    <mergeCell ref="C215:F215"/>
    <mergeCell ref="C250:F250"/>
    <mergeCell ref="C216:F216"/>
    <mergeCell ref="C284:F284"/>
    <mergeCell ref="C251:F251"/>
    <mergeCell ref="C285:F285"/>
    <mergeCell ref="C320:F320"/>
    <mergeCell ref="C321:F321"/>
    <mergeCell ref="C354:F354"/>
    <mergeCell ref="C355:F3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8"/>
  <sheetViews>
    <sheetView zoomScale="70" zoomScaleNormal="70" workbookViewId="0">
      <selection activeCell="D34" sqref="D34"/>
    </sheetView>
  </sheetViews>
  <sheetFormatPr defaultColWidth="9.33203125" defaultRowHeight="12" x14ac:dyDescent="0.2"/>
  <cols>
    <col min="1" max="1" width="9.33203125" style="6"/>
    <col min="2" max="4" width="15.33203125" style="6" customWidth="1"/>
    <col min="5" max="5" width="9.33203125" style="6"/>
    <col min="6" max="6" width="10.5" style="6" customWidth="1"/>
    <col min="7" max="7" width="23.1640625" style="6" customWidth="1"/>
    <col min="8" max="8" width="9.33203125" style="6"/>
    <col min="9" max="9" width="10.33203125" style="6" customWidth="1"/>
    <col min="10" max="16384" width="9.33203125" style="6"/>
  </cols>
  <sheetData>
    <row r="1" spans="1:17" ht="15.75" x14ac:dyDescent="0.25">
      <c r="A1" s="5" t="s">
        <v>65</v>
      </c>
    </row>
    <row r="2" spans="1:17" ht="12.75" thickBot="1" x14ac:dyDescent="0.25">
      <c r="F2" s="82">
        <v>2005</v>
      </c>
      <c r="G2" s="82"/>
      <c r="H2" s="82"/>
      <c r="I2" s="82">
        <v>2000</v>
      </c>
    </row>
    <row r="3" spans="1:17" ht="12" customHeight="1" x14ac:dyDescent="0.2">
      <c r="A3" s="358" t="s">
        <v>0</v>
      </c>
      <c r="B3" s="358" t="s">
        <v>0</v>
      </c>
      <c r="C3" s="364"/>
      <c r="D3" s="365"/>
      <c r="E3" s="366" t="s">
        <v>66</v>
      </c>
      <c r="F3" s="367"/>
      <c r="G3" s="367"/>
      <c r="H3" s="367"/>
      <c r="I3" s="368"/>
    </row>
    <row r="4" spans="1:17" x14ac:dyDescent="0.2">
      <c r="A4" s="360"/>
      <c r="B4" s="361"/>
      <c r="C4" s="369" t="s">
        <v>38</v>
      </c>
      <c r="D4" s="370" t="s">
        <v>39</v>
      </c>
      <c r="E4" s="371" t="s">
        <v>29</v>
      </c>
      <c r="F4" s="371" t="s">
        <v>30</v>
      </c>
      <c r="G4" s="372" t="s">
        <v>31</v>
      </c>
      <c r="H4" s="373" t="s">
        <v>27</v>
      </c>
      <c r="I4" s="374" t="s">
        <v>28</v>
      </c>
    </row>
    <row r="5" spans="1:17" ht="13.5" x14ac:dyDescent="0.25">
      <c r="A5" s="362" t="s">
        <v>26</v>
      </c>
      <c r="B5" s="387" t="s">
        <v>1</v>
      </c>
      <c r="C5" s="390">
        <v>34</v>
      </c>
      <c r="D5" s="375">
        <v>82.344117647058823</v>
      </c>
      <c r="E5" s="376">
        <v>28</v>
      </c>
      <c r="F5" s="376">
        <v>83.1</v>
      </c>
      <c r="G5" s="376">
        <v>7</v>
      </c>
      <c r="H5" s="377">
        <v>18</v>
      </c>
      <c r="I5" s="378">
        <v>75.843888888888898</v>
      </c>
    </row>
    <row r="6" spans="1:17" ht="13.5" x14ac:dyDescent="0.25">
      <c r="A6" s="362"/>
      <c r="B6" s="388" t="s">
        <v>2</v>
      </c>
      <c r="C6" s="391">
        <v>35</v>
      </c>
      <c r="D6" s="379">
        <v>80.917142857142863</v>
      </c>
      <c r="E6" s="380">
        <v>12</v>
      </c>
      <c r="F6" s="380">
        <v>79</v>
      </c>
      <c r="G6" s="380">
        <v>7.3</v>
      </c>
      <c r="H6" s="381">
        <v>36</v>
      </c>
      <c r="I6" s="382">
        <v>83.02755555555558</v>
      </c>
      <c r="L6" s="80"/>
      <c r="M6" s="83"/>
      <c r="N6" s="83"/>
      <c r="O6" s="83"/>
      <c r="P6" s="83"/>
      <c r="Q6" s="83"/>
    </row>
    <row r="7" spans="1:17" ht="13.5" x14ac:dyDescent="0.25">
      <c r="A7" s="362"/>
      <c r="B7" s="388" t="s">
        <v>41</v>
      </c>
      <c r="C7" s="391">
        <v>5</v>
      </c>
      <c r="D7" s="379">
        <v>77.36</v>
      </c>
      <c r="E7" s="380"/>
      <c r="F7" s="380"/>
      <c r="G7" s="380"/>
      <c r="H7" s="381"/>
      <c r="I7" s="382"/>
      <c r="L7" s="80"/>
      <c r="M7" s="83"/>
      <c r="N7" s="83"/>
      <c r="O7" s="83"/>
      <c r="P7" s="83"/>
      <c r="Q7" s="83"/>
    </row>
    <row r="8" spans="1:17" ht="13.5" x14ac:dyDescent="0.25">
      <c r="A8" s="362"/>
      <c r="B8" s="388" t="s">
        <v>34</v>
      </c>
      <c r="C8" s="391">
        <v>53</v>
      </c>
      <c r="D8" s="379">
        <v>81.268518518518519</v>
      </c>
      <c r="E8" s="380"/>
      <c r="F8" s="380"/>
      <c r="G8" s="380"/>
      <c r="H8" s="381"/>
      <c r="I8" s="382"/>
      <c r="L8" s="80"/>
      <c r="M8" s="83"/>
      <c r="N8" s="83"/>
      <c r="O8" s="83"/>
      <c r="P8" s="83"/>
      <c r="Q8" s="83"/>
    </row>
    <row r="9" spans="1:17" ht="13.5" x14ac:dyDescent="0.25">
      <c r="A9" s="362"/>
      <c r="B9" s="388" t="s">
        <v>13</v>
      </c>
      <c r="C9" s="391">
        <v>37</v>
      </c>
      <c r="D9" s="379">
        <v>82.632432432432438</v>
      </c>
      <c r="E9" s="380">
        <v>13</v>
      </c>
      <c r="F9" s="380">
        <v>91.1</v>
      </c>
      <c r="G9" s="380">
        <v>8.4</v>
      </c>
      <c r="H9" s="381"/>
      <c r="I9" s="382"/>
      <c r="L9" s="80"/>
      <c r="M9" s="83"/>
      <c r="N9" s="83"/>
      <c r="O9" s="83"/>
      <c r="P9" s="83"/>
      <c r="Q9" s="83"/>
    </row>
    <row r="10" spans="1:17" ht="24.75" x14ac:dyDescent="0.25">
      <c r="A10" s="362"/>
      <c r="B10" s="388" t="s">
        <v>4</v>
      </c>
      <c r="C10" s="391">
        <v>40</v>
      </c>
      <c r="D10" s="379">
        <v>78.515000000000001</v>
      </c>
      <c r="E10" s="380">
        <v>65</v>
      </c>
      <c r="F10" s="380">
        <v>79.900000000000006</v>
      </c>
      <c r="G10" s="380">
        <v>7.8</v>
      </c>
      <c r="H10" s="381"/>
      <c r="I10" s="382"/>
      <c r="L10" s="80"/>
      <c r="M10" s="83"/>
      <c r="N10" s="83"/>
      <c r="O10" s="83"/>
      <c r="P10" s="83"/>
      <c r="Q10" s="83"/>
    </row>
    <row r="11" spans="1:17" ht="13.5" x14ac:dyDescent="0.25">
      <c r="A11" s="362"/>
      <c r="B11" s="388" t="s">
        <v>6</v>
      </c>
      <c r="C11" s="391">
        <v>3</v>
      </c>
      <c r="D11" s="379">
        <v>91.266666666666666</v>
      </c>
      <c r="E11" s="380">
        <v>7</v>
      </c>
      <c r="F11" s="380">
        <v>81.2</v>
      </c>
      <c r="G11" s="380">
        <v>7.3</v>
      </c>
      <c r="H11" s="381">
        <v>10</v>
      </c>
      <c r="I11" s="382">
        <v>89.0899</v>
      </c>
      <c r="L11" s="80"/>
      <c r="M11" s="83"/>
      <c r="N11" s="83"/>
      <c r="O11" s="83"/>
      <c r="P11" s="83"/>
      <c r="Q11" s="83"/>
    </row>
    <row r="12" spans="1:17" ht="13.5" x14ac:dyDescent="0.25">
      <c r="A12" s="362"/>
      <c r="B12" s="388" t="s">
        <v>8</v>
      </c>
      <c r="C12" s="391">
        <v>16</v>
      </c>
      <c r="D12" s="379">
        <v>66.388235294117649</v>
      </c>
      <c r="E12" s="380">
        <v>14</v>
      </c>
      <c r="F12" s="380">
        <v>69.900000000000006</v>
      </c>
      <c r="G12" s="380">
        <v>14.6</v>
      </c>
      <c r="H12" s="381"/>
      <c r="I12" s="382"/>
      <c r="L12" s="84"/>
      <c r="M12" s="83"/>
      <c r="N12" s="83"/>
      <c r="O12" s="83"/>
      <c r="P12" s="83"/>
      <c r="Q12" s="83"/>
    </row>
    <row r="13" spans="1:17" ht="13.5" x14ac:dyDescent="0.25">
      <c r="A13" s="362"/>
      <c r="B13" s="388" t="s">
        <v>9</v>
      </c>
      <c r="C13" s="391">
        <v>31</v>
      </c>
      <c r="D13" s="379">
        <v>91.803225806451607</v>
      </c>
      <c r="E13" s="380">
        <v>28</v>
      </c>
      <c r="F13" s="380">
        <v>91.2</v>
      </c>
      <c r="G13" s="380">
        <v>8.6</v>
      </c>
      <c r="H13" s="381">
        <v>62</v>
      </c>
      <c r="I13" s="382">
        <v>74.87245161290322</v>
      </c>
      <c r="L13" s="80"/>
      <c r="M13" s="83"/>
      <c r="N13" s="83"/>
      <c r="O13" s="83"/>
      <c r="P13" s="83"/>
      <c r="Q13" s="83"/>
    </row>
    <row r="14" spans="1:17" ht="13.5" x14ac:dyDescent="0.25">
      <c r="A14" s="362"/>
      <c r="B14" s="388" t="s">
        <v>10</v>
      </c>
      <c r="C14" s="391">
        <v>34</v>
      </c>
      <c r="D14" s="379">
        <v>88.114705882352936</v>
      </c>
      <c r="E14" s="380">
        <v>20</v>
      </c>
      <c r="F14" s="380">
        <v>81.900000000000006</v>
      </c>
      <c r="G14" s="380">
        <v>19.7</v>
      </c>
      <c r="H14" s="381">
        <v>75</v>
      </c>
      <c r="I14" s="382">
        <v>76.751679999999993</v>
      </c>
      <c r="L14" s="80"/>
      <c r="M14" s="83"/>
      <c r="N14" s="83"/>
      <c r="O14" s="83"/>
      <c r="P14" s="83"/>
      <c r="Q14" s="83"/>
    </row>
    <row r="15" spans="1:17" ht="13.5" x14ac:dyDescent="0.25">
      <c r="A15" s="362"/>
      <c r="B15" s="388" t="s">
        <v>42</v>
      </c>
      <c r="C15" s="391">
        <v>13</v>
      </c>
      <c r="D15" s="379">
        <v>78.930769230769229</v>
      </c>
      <c r="E15" s="380"/>
      <c r="F15" s="380"/>
      <c r="G15" s="380"/>
      <c r="H15" s="381"/>
      <c r="I15" s="382"/>
      <c r="L15" s="80"/>
      <c r="M15" s="83"/>
      <c r="N15" s="83"/>
      <c r="O15" s="83"/>
      <c r="P15" s="83"/>
      <c r="Q15" s="83"/>
    </row>
    <row r="16" spans="1:17" ht="13.5" x14ac:dyDescent="0.25">
      <c r="A16" s="362"/>
      <c r="B16" s="388" t="s">
        <v>5</v>
      </c>
      <c r="C16" s="391">
        <v>106</v>
      </c>
      <c r="D16" s="379">
        <v>84.113207547169822</v>
      </c>
      <c r="E16" s="380">
        <v>116</v>
      </c>
      <c r="F16" s="380">
        <v>80.2</v>
      </c>
      <c r="G16" s="380">
        <v>12.9</v>
      </c>
      <c r="H16" s="381">
        <v>94</v>
      </c>
      <c r="I16" s="382">
        <v>83.242351063829787</v>
      </c>
      <c r="L16" s="80"/>
      <c r="M16" s="83"/>
      <c r="N16" s="83"/>
      <c r="O16" s="83"/>
      <c r="P16" s="83"/>
      <c r="Q16" s="83"/>
    </row>
    <row r="17" spans="1:17" ht="13.5" x14ac:dyDescent="0.25">
      <c r="A17" s="362"/>
      <c r="B17" s="388" t="s">
        <v>12</v>
      </c>
      <c r="C17" s="391">
        <v>21</v>
      </c>
      <c r="D17" s="379">
        <v>73.219047619047615</v>
      </c>
      <c r="E17" s="380">
        <v>11</v>
      </c>
      <c r="F17" s="380">
        <v>81.099999999999994</v>
      </c>
      <c r="G17" s="380">
        <v>14</v>
      </c>
      <c r="H17" s="381">
        <v>10</v>
      </c>
      <c r="I17" s="382">
        <v>82.099900000000019</v>
      </c>
      <c r="L17" s="80"/>
      <c r="M17" s="83"/>
      <c r="N17" s="83"/>
      <c r="O17" s="83"/>
      <c r="P17" s="83"/>
      <c r="Q17" s="83"/>
    </row>
    <row r="18" spans="1:17" ht="13.5" x14ac:dyDescent="0.25">
      <c r="A18" s="362"/>
      <c r="B18" s="388" t="s">
        <v>14</v>
      </c>
      <c r="C18" s="391">
        <v>46</v>
      </c>
      <c r="D18" s="379">
        <v>77.184782608695656</v>
      </c>
      <c r="E18" s="380">
        <v>61</v>
      </c>
      <c r="F18" s="380">
        <v>77.5</v>
      </c>
      <c r="G18" s="380">
        <v>13</v>
      </c>
      <c r="H18" s="381">
        <v>68</v>
      </c>
      <c r="I18" s="382">
        <v>74.086426470588194</v>
      </c>
      <c r="L18" s="80"/>
      <c r="M18" s="83"/>
      <c r="N18" s="83"/>
      <c r="O18" s="83"/>
      <c r="P18" s="83"/>
      <c r="Q18" s="83"/>
    </row>
    <row r="19" spans="1:17" ht="13.5" x14ac:dyDescent="0.25">
      <c r="A19" s="362"/>
      <c r="B19" s="388" t="s">
        <v>15</v>
      </c>
      <c r="C19" s="391">
        <v>29</v>
      </c>
      <c r="D19" s="379">
        <v>91.013793103448279</v>
      </c>
      <c r="E19" s="380">
        <v>44</v>
      </c>
      <c r="F19" s="380">
        <v>87.3</v>
      </c>
      <c r="G19" s="380">
        <v>9.6999999999999993</v>
      </c>
      <c r="H19" s="381"/>
      <c r="I19" s="382"/>
      <c r="L19" s="85"/>
      <c r="M19" s="85"/>
      <c r="N19" s="85"/>
      <c r="O19" s="83"/>
      <c r="P19" s="83"/>
      <c r="Q19" s="83"/>
    </row>
    <row r="20" spans="1:17" ht="13.5" x14ac:dyDescent="0.25">
      <c r="A20" s="362"/>
      <c r="B20" s="388" t="s">
        <v>16</v>
      </c>
      <c r="C20" s="391">
        <v>0</v>
      </c>
      <c r="D20" s="379">
        <v>0</v>
      </c>
      <c r="E20" s="380"/>
      <c r="F20" s="380"/>
      <c r="G20" s="380"/>
      <c r="H20" s="381"/>
      <c r="I20" s="382"/>
      <c r="L20" s="85"/>
      <c r="M20" s="83"/>
      <c r="N20" s="83"/>
      <c r="O20" s="83"/>
      <c r="P20" s="83"/>
      <c r="Q20" s="83"/>
    </row>
    <row r="21" spans="1:17" ht="13.5" x14ac:dyDescent="0.25">
      <c r="A21" s="362"/>
      <c r="B21" s="388" t="s">
        <v>35</v>
      </c>
      <c r="C21" s="391">
        <v>27</v>
      </c>
      <c r="D21" s="379">
        <v>72.381481481481472</v>
      </c>
      <c r="E21" s="380"/>
      <c r="F21" s="380"/>
      <c r="G21" s="380"/>
      <c r="H21" s="381"/>
      <c r="I21" s="382"/>
      <c r="L21" s="85"/>
      <c r="M21" s="83"/>
      <c r="N21" s="83"/>
      <c r="O21" s="83"/>
      <c r="P21" s="83"/>
      <c r="Q21" s="83"/>
    </row>
    <row r="22" spans="1:17" ht="13.5" x14ac:dyDescent="0.25">
      <c r="A22" s="362"/>
      <c r="B22" s="388" t="s">
        <v>17</v>
      </c>
      <c r="C22" s="391">
        <v>1</v>
      </c>
      <c r="D22" s="379">
        <v>80</v>
      </c>
      <c r="E22" s="380">
        <v>15</v>
      </c>
      <c r="F22" s="380">
        <v>82.2</v>
      </c>
      <c r="G22" s="380">
        <v>10.5</v>
      </c>
      <c r="H22" s="381"/>
      <c r="I22" s="382"/>
      <c r="K22" s="16"/>
      <c r="L22" s="83"/>
      <c r="M22" s="83"/>
      <c r="N22" s="83"/>
      <c r="O22" s="83"/>
      <c r="P22" s="83"/>
      <c r="Q22" s="83"/>
    </row>
    <row r="23" spans="1:17" ht="13.5" x14ac:dyDescent="0.25">
      <c r="A23" s="362"/>
      <c r="B23" s="388" t="s">
        <v>138</v>
      </c>
      <c r="C23" s="391">
        <v>5</v>
      </c>
      <c r="D23" s="379">
        <v>80.820000000000007</v>
      </c>
      <c r="E23" s="380">
        <v>4</v>
      </c>
      <c r="F23" s="380">
        <v>71.7</v>
      </c>
      <c r="G23" s="380">
        <v>9.8000000000000007</v>
      </c>
      <c r="H23" s="381"/>
      <c r="I23" s="382"/>
      <c r="L23" s="83"/>
      <c r="M23" s="83"/>
      <c r="N23" s="83"/>
      <c r="O23" s="83"/>
      <c r="P23" s="83"/>
      <c r="Q23" s="83"/>
    </row>
    <row r="24" spans="1:17" ht="13.5" x14ac:dyDescent="0.25">
      <c r="A24" s="362"/>
      <c r="B24" s="388" t="s">
        <v>18</v>
      </c>
      <c r="C24" s="391">
        <v>12</v>
      </c>
      <c r="D24" s="379">
        <v>81.066666666666663</v>
      </c>
      <c r="E24" s="380">
        <v>25</v>
      </c>
      <c r="F24" s="380">
        <v>75.099999999999994</v>
      </c>
      <c r="G24" s="380">
        <v>10.6</v>
      </c>
      <c r="H24" s="381">
        <v>48</v>
      </c>
      <c r="I24" s="382">
        <v>66.585291666666663</v>
      </c>
    </row>
    <row r="25" spans="1:17" ht="13.5" x14ac:dyDescent="0.25">
      <c r="A25" s="362"/>
      <c r="B25" s="388" t="s">
        <v>19</v>
      </c>
      <c r="C25" s="391">
        <v>5</v>
      </c>
      <c r="D25" s="379">
        <v>96</v>
      </c>
      <c r="E25" s="380">
        <v>4</v>
      </c>
      <c r="F25" s="380">
        <v>88.4</v>
      </c>
      <c r="G25" s="380">
        <v>7.6</v>
      </c>
      <c r="H25" s="381">
        <v>34</v>
      </c>
      <c r="I25" s="382">
        <v>68.338117647058823</v>
      </c>
    </row>
    <row r="26" spans="1:17" ht="13.5" x14ac:dyDescent="0.25">
      <c r="A26" s="362"/>
      <c r="B26" s="388" t="s">
        <v>20</v>
      </c>
      <c r="C26" s="391">
        <v>26</v>
      </c>
      <c r="D26" s="379">
        <v>74.288461538461533</v>
      </c>
      <c r="E26" s="380">
        <v>37</v>
      </c>
      <c r="F26" s="380">
        <v>72.599999999999994</v>
      </c>
      <c r="G26" s="380">
        <v>21.6</v>
      </c>
      <c r="H26" s="381"/>
      <c r="I26" s="382"/>
    </row>
    <row r="27" spans="1:17" ht="13.5" x14ac:dyDescent="0.25">
      <c r="A27" s="362"/>
      <c r="B27" s="388" t="s">
        <v>36</v>
      </c>
      <c r="C27" s="391">
        <v>24</v>
      </c>
      <c r="D27" s="379">
        <v>77.24166666666666</v>
      </c>
      <c r="E27" s="380"/>
      <c r="F27" s="380"/>
      <c r="G27" s="380"/>
      <c r="H27" s="381"/>
      <c r="I27" s="382"/>
    </row>
    <row r="28" spans="1:17" ht="13.5" x14ac:dyDescent="0.25">
      <c r="A28" s="362"/>
      <c r="B28" s="388" t="s">
        <v>37</v>
      </c>
      <c r="C28" s="391">
        <v>25</v>
      </c>
      <c r="D28" s="379">
        <v>76.203999999999994</v>
      </c>
      <c r="E28" s="380"/>
      <c r="F28" s="380"/>
      <c r="G28" s="380"/>
      <c r="H28" s="381"/>
      <c r="I28" s="382"/>
    </row>
    <row r="29" spans="1:17" ht="13.5" x14ac:dyDescent="0.25">
      <c r="A29" s="362"/>
      <c r="B29" s="388" t="s">
        <v>40</v>
      </c>
      <c r="C29" s="391">
        <v>54</v>
      </c>
      <c r="D29" s="379">
        <v>70.892592592592592</v>
      </c>
      <c r="E29" s="380">
        <v>61</v>
      </c>
      <c r="F29" s="380">
        <v>68.7</v>
      </c>
      <c r="G29" s="380">
        <v>8.1999999999999993</v>
      </c>
      <c r="H29" s="381">
        <v>63</v>
      </c>
      <c r="I29" s="382">
        <v>69.240888888888904</v>
      </c>
    </row>
    <row r="30" spans="1:17" ht="13.5" x14ac:dyDescent="0.25">
      <c r="A30" s="362"/>
      <c r="B30" s="388" t="s">
        <v>21</v>
      </c>
      <c r="C30" s="391">
        <v>18</v>
      </c>
      <c r="D30" s="379">
        <v>81.11666666666666</v>
      </c>
      <c r="E30" s="380">
        <v>24</v>
      </c>
      <c r="F30" s="380">
        <v>78</v>
      </c>
      <c r="G30" s="380">
        <v>9.4</v>
      </c>
      <c r="H30" s="381">
        <v>25</v>
      </c>
      <c r="I30" s="382">
        <v>82.519679999999994</v>
      </c>
    </row>
    <row r="31" spans="1:17" ht="13.5" x14ac:dyDescent="0.25">
      <c r="A31" s="362"/>
      <c r="B31" s="388" t="s">
        <v>7</v>
      </c>
      <c r="C31" s="391">
        <v>58</v>
      </c>
      <c r="D31" s="379">
        <v>82.85</v>
      </c>
      <c r="E31" s="380">
        <v>63</v>
      </c>
      <c r="F31" s="380">
        <v>82.3</v>
      </c>
      <c r="G31" s="380">
        <v>13.4</v>
      </c>
      <c r="H31" s="381">
        <v>64</v>
      </c>
      <c r="I31" s="382">
        <v>76.093500000000006</v>
      </c>
    </row>
    <row r="32" spans="1:17" ht="13.5" x14ac:dyDescent="0.25">
      <c r="A32" s="362"/>
      <c r="B32" s="388" t="s">
        <v>32</v>
      </c>
      <c r="C32" s="391">
        <v>7</v>
      </c>
      <c r="D32" s="379">
        <v>82.125</v>
      </c>
      <c r="E32" s="380"/>
      <c r="F32" s="380"/>
      <c r="G32" s="380"/>
      <c r="H32" s="381">
        <v>26</v>
      </c>
      <c r="I32" s="382">
        <v>67.080769230769221</v>
      </c>
    </row>
    <row r="33" spans="1:17" ht="13.5" x14ac:dyDescent="0.25">
      <c r="A33" s="362"/>
      <c r="B33" s="388" t="s">
        <v>3</v>
      </c>
      <c r="C33" s="391">
        <v>18</v>
      </c>
      <c r="D33" s="379">
        <v>88.672222222222217</v>
      </c>
      <c r="E33" s="380">
        <v>25</v>
      </c>
      <c r="F33" s="380">
        <v>84.4</v>
      </c>
      <c r="G33" s="380">
        <v>14.3</v>
      </c>
      <c r="H33" s="381">
        <v>35</v>
      </c>
      <c r="I33" s="382">
        <v>79.85688571428571</v>
      </c>
    </row>
    <row r="34" spans="1:17" ht="13.5" x14ac:dyDescent="0.25">
      <c r="A34" s="362"/>
      <c r="B34" s="388" t="s">
        <v>139</v>
      </c>
      <c r="C34" s="391">
        <v>27</v>
      </c>
      <c r="D34" s="379">
        <v>92.951851851851842</v>
      </c>
      <c r="E34" s="380">
        <v>6</v>
      </c>
      <c r="F34" s="380">
        <v>88.7</v>
      </c>
      <c r="G34" s="380">
        <v>7.8</v>
      </c>
      <c r="H34" s="381">
        <v>80</v>
      </c>
      <c r="I34" s="382">
        <v>61.618624999999987</v>
      </c>
      <c r="L34" s="80"/>
      <c r="M34" s="83"/>
      <c r="N34" s="83"/>
      <c r="O34" s="83"/>
      <c r="P34" s="83"/>
      <c r="Q34" s="83"/>
    </row>
    <row r="35" spans="1:17" ht="13.5" x14ac:dyDescent="0.25">
      <c r="A35" s="362"/>
      <c r="B35" s="388"/>
      <c r="C35" s="391"/>
      <c r="D35" s="379"/>
      <c r="E35" s="380"/>
      <c r="F35" s="380"/>
      <c r="G35" s="380"/>
      <c r="H35" s="381"/>
      <c r="I35" s="382"/>
    </row>
    <row r="36" spans="1:17" ht="13.5" x14ac:dyDescent="0.25">
      <c r="A36" s="363"/>
      <c r="B36" s="389" t="s">
        <v>22</v>
      </c>
      <c r="C36" s="392">
        <f>SUM(C5:C35)</f>
        <v>810</v>
      </c>
      <c r="D36" s="383">
        <f>AVERAGE(D5:D34)</f>
        <v>78.722741830016034</v>
      </c>
      <c r="E36" s="384">
        <v>712</v>
      </c>
      <c r="F36" s="384">
        <v>79.5</v>
      </c>
      <c r="G36" s="384">
        <v>13.9</v>
      </c>
      <c r="H36" s="385">
        <v>748</v>
      </c>
      <c r="I36" s="386">
        <v>74.345627005347637</v>
      </c>
    </row>
    <row r="37" spans="1:17" x14ac:dyDescent="0.2">
      <c r="H37" s="16"/>
      <c r="I37" s="16"/>
    </row>
    <row r="38" spans="1:17" x14ac:dyDescent="0.2">
      <c r="H38" s="16"/>
      <c r="I38" s="1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37"/>
  <sheetViews>
    <sheetView zoomScale="70" zoomScaleNormal="70" workbookViewId="0">
      <selection activeCell="D34" sqref="D34"/>
    </sheetView>
  </sheetViews>
  <sheetFormatPr defaultColWidth="9.33203125" defaultRowHeight="12" x14ac:dyDescent="0.2"/>
  <cols>
    <col min="1" max="1" width="9.33203125" style="6"/>
    <col min="2" max="4" width="14.83203125" style="6" customWidth="1"/>
    <col min="5" max="5" width="6.83203125" style="6" bestFit="1" customWidth="1"/>
    <col min="6" max="6" width="12.33203125" style="6" customWidth="1"/>
    <col min="7" max="7" width="23.1640625" style="6" bestFit="1" customWidth="1"/>
    <col min="8" max="8" width="6.83203125" style="6" bestFit="1" customWidth="1"/>
    <col min="9" max="9" width="10.6640625" style="6" bestFit="1" customWidth="1"/>
    <col min="10" max="16384" width="9.33203125" style="6"/>
  </cols>
  <sheetData>
    <row r="1" spans="1:21" ht="15.75" x14ac:dyDescent="0.25">
      <c r="A1" s="5" t="s">
        <v>67</v>
      </c>
    </row>
    <row r="2" spans="1:21" ht="12.75" thickBot="1" x14ac:dyDescent="0.25">
      <c r="F2" s="82">
        <v>2005</v>
      </c>
      <c r="G2" s="82"/>
      <c r="H2" s="82"/>
      <c r="I2" s="82">
        <v>2000</v>
      </c>
    </row>
    <row r="3" spans="1:21" x14ac:dyDescent="0.2">
      <c r="A3" s="358" t="s">
        <v>0</v>
      </c>
      <c r="B3" s="358" t="s">
        <v>0</v>
      </c>
      <c r="C3" s="364"/>
      <c r="D3" s="365"/>
      <c r="E3" s="366" t="s">
        <v>68</v>
      </c>
      <c r="F3" s="367"/>
      <c r="G3" s="367"/>
      <c r="H3" s="367"/>
      <c r="I3" s="368"/>
    </row>
    <row r="4" spans="1:21" x14ac:dyDescent="0.2">
      <c r="A4" s="360"/>
      <c r="B4" s="361"/>
      <c r="C4" s="369" t="s">
        <v>38</v>
      </c>
      <c r="D4" s="370" t="s">
        <v>39</v>
      </c>
      <c r="E4" s="371" t="s">
        <v>29</v>
      </c>
      <c r="F4" s="371" t="s">
        <v>30</v>
      </c>
      <c r="G4" s="372" t="s">
        <v>31</v>
      </c>
      <c r="H4" s="373" t="s">
        <v>27</v>
      </c>
      <c r="I4" s="374" t="s">
        <v>28</v>
      </c>
    </row>
    <row r="5" spans="1:21" ht="13.5" x14ac:dyDescent="0.25">
      <c r="A5" s="362" t="s">
        <v>26</v>
      </c>
      <c r="B5" s="387" t="s">
        <v>1</v>
      </c>
      <c r="C5" s="390">
        <v>33</v>
      </c>
      <c r="D5" s="375">
        <v>6.084848484848485</v>
      </c>
      <c r="E5" s="376">
        <v>28</v>
      </c>
      <c r="F5" s="376">
        <v>7</v>
      </c>
      <c r="G5" s="376">
        <v>2.4</v>
      </c>
      <c r="H5" s="377">
        <v>18</v>
      </c>
      <c r="I5" s="378">
        <v>5.355555555555557</v>
      </c>
      <c r="N5" s="84"/>
      <c r="O5" s="84"/>
      <c r="P5" s="616"/>
      <c r="Q5" s="617"/>
      <c r="R5" s="617"/>
      <c r="S5" s="617"/>
      <c r="T5" s="617"/>
      <c r="U5" s="16"/>
    </row>
    <row r="6" spans="1:21" ht="13.5" x14ac:dyDescent="0.25">
      <c r="A6" s="362"/>
      <c r="B6" s="388" t="s">
        <v>2</v>
      </c>
      <c r="C6" s="391">
        <v>31</v>
      </c>
      <c r="D6" s="379">
        <v>20.303225806451614</v>
      </c>
      <c r="E6" s="380">
        <v>13</v>
      </c>
      <c r="F6" s="380">
        <v>23.5</v>
      </c>
      <c r="G6" s="380">
        <v>31.8</v>
      </c>
      <c r="H6" s="381">
        <v>36</v>
      </c>
      <c r="I6" s="382">
        <v>13.761083333333335</v>
      </c>
      <c r="N6" s="84"/>
      <c r="O6" s="84"/>
      <c r="P6" s="86"/>
      <c r="Q6" s="86"/>
      <c r="R6" s="87"/>
      <c r="S6" s="86"/>
      <c r="T6" s="86"/>
      <c r="U6" s="16"/>
    </row>
    <row r="7" spans="1:21" ht="13.5" x14ac:dyDescent="0.25">
      <c r="A7" s="362"/>
      <c r="B7" s="388" t="s">
        <v>41</v>
      </c>
      <c r="C7" s="391">
        <v>5</v>
      </c>
      <c r="D7" s="379">
        <v>9.82</v>
      </c>
      <c r="E7" s="380"/>
      <c r="F7" s="380"/>
      <c r="G7" s="380"/>
      <c r="H7" s="381"/>
      <c r="I7" s="382"/>
      <c r="N7" s="88"/>
      <c r="O7" s="84"/>
      <c r="P7" s="89"/>
      <c r="Q7" s="89"/>
      <c r="R7" s="89"/>
      <c r="S7" s="89"/>
      <c r="T7" s="90"/>
      <c r="U7" s="16"/>
    </row>
    <row r="8" spans="1:21" ht="13.5" x14ac:dyDescent="0.25">
      <c r="A8" s="362"/>
      <c r="B8" s="388" t="s">
        <v>34</v>
      </c>
      <c r="C8" s="391">
        <v>53</v>
      </c>
      <c r="D8" s="379">
        <v>6.8185185185185189</v>
      </c>
      <c r="E8" s="380"/>
      <c r="F8" s="380"/>
      <c r="G8" s="380"/>
      <c r="H8" s="381"/>
      <c r="I8" s="382"/>
      <c r="N8" s="88"/>
      <c r="O8" s="84"/>
      <c r="P8" s="89"/>
      <c r="Q8" s="89"/>
      <c r="R8" s="89"/>
      <c r="S8" s="89"/>
      <c r="T8" s="90"/>
      <c r="U8" s="16"/>
    </row>
    <row r="9" spans="1:21" ht="13.5" x14ac:dyDescent="0.25">
      <c r="A9" s="362"/>
      <c r="B9" s="388" t="s">
        <v>13</v>
      </c>
      <c r="C9" s="391">
        <v>35</v>
      </c>
      <c r="D9" s="379">
        <v>11.802857142857142</v>
      </c>
      <c r="E9" s="380">
        <v>13</v>
      </c>
      <c r="F9" s="380">
        <v>26.6</v>
      </c>
      <c r="G9" s="380">
        <v>55.9</v>
      </c>
      <c r="H9" s="381"/>
      <c r="I9" s="382"/>
      <c r="N9" s="88"/>
      <c r="O9" s="84"/>
      <c r="P9" s="89"/>
      <c r="Q9" s="89"/>
      <c r="R9" s="89"/>
      <c r="S9" s="89"/>
      <c r="T9" s="90"/>
      <c r="U9" s="16"/>
    </row>
    <row r="10" spans="1:21" ht="24.75" x14ac:dyDescent="0.25">
      <c r="A10" s="362"/>
      <c r="B10" s="388" t="s">
        <v>4</v>
      </c>
      <c r="C10" s="391">
        <v>40</v>
      </c>
      <c r="D10" s="379">
        <v>11.3825</v>
      </c>
      <c r="E10" s="380">
        <v>64</v>
      </c>
      <c r="F10" s="380">
        <v>11.8</v>
      </c>
      <c r="G10" s="380">
        <v>16.600000000000001</v>
      </c>
      <c r="H10" s="381"/>
      <c r="I10" s="382"/>
      <c r="N10" s="88"/>
      <c r="O10" s="84"/>
      <c r="P10" s="89"/>
      <c r="Q10" s="89"/>
      <c r="R10" s="89"/>
      <c r="S10" s="89"/>
      <c r="T10" s="90"/>
      <c r="U10" s="16"/>
    </row>
    <row r="11" spans="1:21" ht="13.5" x14ac:dyDescent="0.25">
      <c r="A11" s="362"/>
      <c r="B11" s="388" t="s">
        <v>6</v>
      </c>
      <c r="C11" s="391">
        <v>4</v>
      </c>
      <c r="D11" s="379">
        <v>4.05</v>
      </c>
      <c r="E11" s="380">
        <v>10</v>
      </c>
      <c r="F11" s="380">
        <v>4.5999999999999996</v>
      </c>
      <c r="G11" s="380">
        <v>0.8</v>
      </c>
      <c r="H11" s="381">
        <v>10</v>
      </c>
      <c r="I11" s="382">
        <v>5.86</v>
      </c>
      <c r="N11" s="88"/>
      <c r="O11" s="84"/>
      <c r="P11" s="89"/>
      <c r="Q11" s="89"/>
      <c r="R11" s="89"/>
      <c r="S11" s="89"/>
      <c r="T11" s="90"/>
      <c r="U11" s="16"/>
    </row>
    <row r="12" spans="1:21" ht="13.5" x14ac:dyDescent="0.25">
      <c r="A12" s="362"/>
      <c r="B12" s="388" t="s">
        <v>8</v>
      </c>
      <c r="C12" s="391">
        <v>16</v>
      </c>
      <c r="D12" s="379">
        <v>6.7058823529411766</v>
      </c>
      <c r="E12" s="380">
        <v>14</v>
      </c>
      <c r="F12" s="380">
        <v>8</v>
      </c>
      <c r="G12" s="380">
        <v>2</v>
      </c>
      <c r="H12" s="381"/>
      <c r="I12" s="382"/>
      <c r="N12" s="88"/>
      <c r="O12" s="84"/>
      <c r="P12" s="89"/>
      <c r="Q12" s="89"/>
      <c r="R12" s="89"/>
      <c r="S12" s="89"/>
      <c r="T12" s="90"/>
      <c r="U12" s="16"/>
    </row>
    <row r="13" spans="1:21" ht="13.5" x14ac:dyDescent="0.25">
      <c r="A13" s="362"/>
      <c r="B13" s="388" t="s">
        <v>9</v>
      </c>
      <c r="C13" s="391">
        <v>32</v>
      </c>
      <c r="D13" s="379">
        <v>13.871874999999999</v>
      </c>
      <c r="E13" s="380">
        <v>31</v>
      </c>
      <c r="F13" s="380">
        <v>19</v>
      </c>
      <c r="G13" s="380">
        <v>24.8</v>
      </c>
      <c r="H13" s="381">
        <v>62</v>
      </c>
      <c r="I13" s="382">
        <v>26.672499999999999</v>
      </c>
      <c r="N13" s="88"/>
      <c r="O13" s="84"/>
      <c r="P13" s="89"/>
      <c r="Q13" s="89"/>
      <c r="R13" s="89"/>
      <c r="S13" s="89"/>
      <c r="T13" s="90"/>
      <c r="U13" s="16"/>
    </row>
    <row r="14" spans="1:21" ht="13.5" x14ac:dyDescent="0.25">
      <c r="A14" s="362"/>
      <c r="B14" s="388" t="s">
        <v>10</v>
      </c>
      <c r="C14" s="391">
        <v>28</v>
      </c>
      <c r="D14" s="379">
        <v>27.462068965517243</v>
      </c>
      <c r="E14" s="380">
        <v>17</v>
      </c>
      <c r="F14" s="380">
        <v>11.9</v>
      </c>
      <c r="G14" s="380">
        <v>13.7</v>
      </c>
      <c r="H14" s="381">
        <v>75</v>
      </c>
      <c r="I14" s="382">
        <v>15.635920000000008</v>
      </c>
      <c r="N14" s="88"/>
      <c r="O14" s="84"/>
      <c r="P14" s="89"/>
      <c r="Q14" s="89"/>
      <c r="R14" s="89"/>
      <c r="S14" s="89"/>
      <c r="T14" s="90"/>
      <c r="U14" s="16"/>
    </row>
    <row r="15" spans="1:21" ht="13.5" x14ac:dyDescent="0.25">
      <c r="A15" s="362"/>
      <c r="B15" s="388" t="s">
        <v>42</v>
      </c>
      <c r="C15" s="391">
        <v>15</v>
      </c>
      <c r="D15" s="379">
        <v>13.719999999999999</v>
      </c>
      <c r="E15" s="380"/>
      <c r="F15" s="380"/>
      <c r="G15" s="380"/>
      <c r="H15" s="381"/>
      <c r="I15" s="382"/>
      <c r="N15" s="88"/>
      <c r="O15" s="84"/>
      <c r="P15" s="89"/>
      <c r="Q15" s="89"/>
      <c r="R15" s="89"/>
      <c r="S15" s="89"/>
      <c r="T15" s="90"/>
      <c r="U15" s="16"/>
    </row>
    <row r="16" spans="1:21" ht="13.5" x14ac:dyDescent="0.25">
      <c r="A16" s="362"/>
      <c r="B16" s="388" t="s">
        <v>5</v>
      </c>
      <c r="C16" s="391">
        <v>103</v>
      </c>
      <c r="D16" s="379">
        <v>9.4951456310679614</v>
      </c>
      <c r="E16" s="380">
        <v>118</v>
      </c>
      <c r="F16" s="380">
        <v>9.3000000000000007</v>
      </c>
      <c r="G16" s="380">
        <v>5.8</v>
      </c>
      <c r="H16" s="381">
        <v>94</v>
      </c>
      <c r="I16" s="382">
        <v>10.394670212765961</v>
      </c>
      <c r="N16" s="88"/>
      <c r="O16" s="84"/>
      <c r="P16" s="89"/>
      <c r="Q16" s="89"/>
      <c r="R16" s="89"/>
      <c r="S16" s="89"/>
      <c r="T16" s="90"/>
      <c r="U16" s="16"/>
    </row>
    <row r="17" spans="1:21" ht="13.5" x14ac:dyDescent="0.25">
      <c r="A17" s="362"/>
      <c r="B17" s="388" t="s">
        <v>12</v>
      </c>
      <c r="C17" s="391">
        <v>22</v>
      </c>
      <c r="D17" s="379">
        <v>5.4818181818181824</v>
      </c>
      <c r="E17" s="380">
        <v>10</v>
      </c>
      <c r="F17" s="380">
        <v>4.5999999999999996</v>
      </c>
      <c r="G17" s="380">
        <v>2</v>
      </c>
      <c r="H17" s="381">
        <v>10</v>
      </c>
      <c r="I17" s="382">
        <v>8.51</v>
      </c>
      <c r="N17" s="88"/>
      <c r="O17" s="84"/>
      <c r="P17" s="89"/>
      <c r="Q17" s="89"/>
      <c r="R17" s="89"/>
      <c r="S17" s="89"/>
      <c r="T17" s="90"/>
      <c r="U17" s="16"/>
    </row>
    <row r="18" spans="1:21" ht="13.5" x14ac:dyDescent="0.25">
      <c r="A18" s="362"/>
      <c r="B18" s="388" t="s">
        <v>14</v>
      </c>
      <c r="C18" s="391">
        <v>46</v>
      </c>
      <c r="D18" s="379">
        <v>8.6043478260869559</v>
      </c>
      <c r="E18" s="380">
        <v>59</v>
      </c>
      <c r="F18" s="380">
        <v>8.1</v>
      </c>
      <c r="G18" s="380">
        <v>3.2</v>
      </c>
      <c r="H18" s="381">
        <v>68</v>
      </c>
      <c r="I18" s="382">
        <v>20.739632352941175</v>
      </c>
      <c r="N18" s="88"/>
      <c r="O18" s="84"/>
      <c r="P18" s="89"/>
      <c r="Q18" s="89"/>
      <c r="R18" s="89"/>
      <c r="S18" s="89"/>
      <c r="T18" s="90"/>
      <c r="U18" s="16"/>
    </row>
    <row r="19" spans="1:21" ht="13.5" x14ac:dyDescent="0.25">
      <c r="A19" s="362"/>
      <c r="B19" s="388" t="s">
        <v>15</v>
      </c>
      <c r="C19" s="391">
        <v>23</v>
      </c>
      <c r="D19" s="379">
        <v>9.7434782608695656</v>
      </c>
      <c r="E19" s="380">
        <v>42</v>
      </c>
      <c r="F19" s="380">
        <v>6.9</v>
      </c>
      <c r="G19" s="380">
        <v>5.0999999999999996</v>
      </c>
      <c r="H19" s="381"/>
      <c r="I19" s="382"/>
      <c r="N19" s="88"/>
      <c r="O19" s="84"/>
      <c r="P19" s="89"/>
      <c r="Q19" s="89"/>
      <c r="R19" s="89"/>
      <c r="S19" s="89"/>
      <c r="T19" s="90"/>
      <c r="U19" s="16"/>
    </row>
    <row r="20" spans="1:21" ht="13.5" x14ac:dyDescent="0.25">
      <c r="A20" s="362"/>
      <c r="B20" s="388" t="s">
        <v>16</v>
      </c>
      <c r="C20" s="391">
        <v>0</v>
      </c>
      <c r="D20" s="379">
        <v>0</v>
      </c>
      <c r="E20" s="380"/>
      <c r="F20" s="380"/>
      <c r="G20" s="380"/>
      <c r="H20" s="381"/>
      <c r="I20" s="382"/>
      <c r="N20" s="88"/>
      <c r="O20" s="84"/>
      <c r="P20" s="89"/>
      <c r="Q20" s="89"/>
      <c r="R20" s="89"/>
      <c r="S20" s="89"/>
      <c r="T20" s="90"/>
      <c r="U20" s="16"/>
    </row>
    <row r="21" spans="1:21" ht="13.5" x14ac:dyDescent="0.25">
      <c r="A21" s="362"/>
      <c r="B21" s="388" t="s">
        <v>35</v>
      </c>
      <c r="C21" s="391">
        <v>24</v>
      </c>
      <c r="D21" s="379">
        <v>10.979166666666668</v>
      </c>
      <c r="E21" s="380"/>
      <c r="F21" s="380"/>
      <c r="G21" s="380"/>
      <c r="H21" s="381"/>
      <c r="I21" s="382"/>
      <c r="K21" s="80"/>
      <c r="L21" s="80"/>
      <c r="N21" s="88"/>
      <c r="O21" s="84"/>
      <c r="P21" s="89"/>
      <c r="Q21" s="89"/>
      <c r="R21" s="89"/>
      <c r="S21" s="89"/>
      <c r="T21" s="90"/>
      <c r="U21" s="16"/>
    </row>
    <row r="22" spans="1:21" ht="13.5" x14ac:dyDescent="0.25">
      <c r="A22" s="362"/>
      <c r="B22" s="388" t="s">
        <v>17</v>
      </c>
      <c r="C22" s="391">
        <v>1</v>
      </c>
      <c r="D22" s="379">
        <v>6</v>
      </c>
      <c r="E22" s="380">
        <v>18</v>
      </c>
      <c r="F22" s="380">
        <v>8.5</v>
      </c>
      <c r="G22" s="380">
        <v>5.3</v>
      </c>
      <c r="H22" s="381"/>
      <c r="I22" s="382"/>
      <c r="N22" s="88"/>
      <c r="O22" s="84"/>
      <c r="P22" s="89"/>
      <c r="Q22" s="89"/>
      <c r="R22" s="89"/>
      <c r="S22" s="89"/>
      <c r="T22" s="90"/>
      <c r="U22" s="16"/>
    </row>
    <row r="23" spans="1:21" ht="13.5" x14ac:dyDescent="0.25">
      <c r="A23" s="362"/>
      <c r="B23" s="388" t="s">
        <v>138</v>
      </c>
      <c r="C23" s="391">
        <v>5</v>
      </c>
      <c r="D23" s="379">
        <v>6.68</v>
      </c>
      <c r="E23" s="380">
        <v>4</v>
      </c>
      <c r="F23" s="380">
        <v>5.2</v>
      </c>
      <c r="G23" s="380">
        <v>0.9</v>
      </c>
      <c r="H23" s="381"/>
      <c r="I23" s="382"/>
      <c r="N23" s="88"/>
      <c r="O23" s="84"/>
      <c r="P23" s="89"/>
      <c r="Q23" s="89"/>
      <c r="R23" s="89"/>
      <c r="S23" s="89"/>
      <c r="T23" s="90"/>
      <c r="U23" s="16"/>
    </row>
    <row r="24" spans="1:21" ht="13.5" x14ac:dyDescent="0.25">
      <c r="A24" s="362"/>
      <c r="B24" s="388" t="s">
        <v>18</v>
      </c>
      <c r="C24" s="391">
        <v>12</v>
      </c>
      <c r="D24" s="379">
        <v>5.5333333333333332</v>
      </c>
      <c r="E24" s="380">
        <v>25</v>
      </c>
      <c r="F24" s="380">
        <v>7</v>
      </c>
      <c r="G24" s="380">
        <v>1.1000000000000001</v>
      </c>
      <c r="H24" s="381">
        <v>48</v>
      </c>
      <c r="I24" s="382">
        <v>11.522916666666667</v>
      </c>
      <c r="N24" s="88"/>
      <c r="O24" s="84"/>
      <c r="P24" s="89"/>
      <c r="Q24" s="89"/>
      <c r="R24" s="89"/>
      <c r="S24" s="89"/>
      <c r="T24" s="90"/>
      <c r="U24" s="16"/>
    </row>
    <row r="25" spans="1:21" ht="13.5" x14ac:dyDescent="0.25">
      <c r="A25" s="362"/>
      <c r="B25" s="388" t="s">
        <v>19</v>
      </c>
      <c r="C25" s="391">
        <v>4</v>
      </c>
      <c r="D25" s="379">
        <v>6.1</v>
      </c>
      <c r="E25" s="380">
        <v>3</v>
      </c>
      <c r="F25" s="380">
        <v>6.9</v>
      </c>
      <c r="G25" s="380">
        <v>1.1000000000000001</v>
      </c>
      <c r="H25" s="381">
        <v>34</v>
      </c>
      <c r="I25" s="382">
        <v>8.8147058823529445</v>
      </c>
      <c r="N25" s="88"/>
      <c r="O25" s="84"/>
      <c r="P25" s="89"/>
      <c r="Q25" s="89"/>
      <c r="R25" s="89"/>
      <c r="S25" s="89"/>
      <c r="T25" s="90"/>
      <c r="U25" s="16"/>
    </row>
    <row r="26" spans="1:21" ht="13.5" x14ac:dyDescent="0.25">
      <c r="A26" s="362"/>
      <c r="B26" s="388" t="s">
        <v>20</v>
      </c>
      <c r="C26" s="391">
        <v>17</v>
      </c>
      <c r="D26" s="379">
        <v>9.4411764705882355</v>
      </c>
      <c r="E26" s="380">
        <v>38</v>
      </c>
      <c r="F26" s="380">
        <v>8.1999999999999993</v>
      </c>
      <c r="G26" s="380">
        <v>6.5</v>
      </c>
      <c r="H26" s="381"/>
      <c r="I26" s="382"/>
      <c r="N26" s="88"/>
      <c r="O26" s="84"/>
      <c r="P26" s="89"/>
      <c r="Q26" s="89"/>
      <c r="R26" s="89"/>
      <c r="S26" s="89"/>
      <c r="T26" s="90"/>
      <c r="U26" s="16"/>
    </row>
    <row r="27" spans="1:21" ht="13.5" x14ac:dyDescent="0.25">
      <c r="A27" s="362"/>
      <c r="B27" s="388" t="s">
        <v>36</v>
      </c>
      <c r="C27" s="391">
        <v>23</v>
      </c>
      <c r="D27" s="379">
        <v>12.604347826086956</v>
      </c>
      <c r="E27" s="380"/>
      <c r="F27" s="380"/>
      <c r="G27" s="380"/>
      <c r="H27" s="381"/>
      <c r="I27" s="382"/>
      <c r="N27" s="88"/>
      <c r="O27" s="84"/>
      <c r="P27" s="89"/>
      <c r="Q27" s="89"/>
      <c r="R27" s="89"/>
      <c r="S27" s="89"/>
      <c r="T27" s="90"/>
      <c r="U27" s="16"/>
    </row>
    <row r="28" spans="1:21" ht="13.5" x14ac:dyDescent="0.25">
      <c r="A28" s="362"/>
      <c r="B28" s="388" t="s">
        <v>37</v>
      </c>
      <c r="C28" s="391">
        <v>25</v>
      </c>
      <c r="D28" s="379">
        <v>11.488</v>
      </c>
      <c r="E28" s="380"/>
      <c r="F28" s="380"/>
      <c r="G28" s="380"/>
      <c r="H28" s="381"/>
      <c r="I28" s="382"/>
      <c r="N28" s="88"/>
      <c r="O28" s="84"/>
      <c r="P28" s="89"/>
      <c r="Q28" s="89"/>
      <c r="R28" s="89"/>
      <c r="S28" s="89"/>
      <c r="T28" s="90"/>
      <c r="U28" s="16"/>
    </row>
    <row r="29" spans="1:21" ht="13.5" x14ac:dyDescent="0.25">
      <c r="A29" s="362"/>
      <c r="B29" s="388" t="s">
        <v>40</v>
      </c>
      <c r="C29" s="391">
        <v>54</v>
      </c>
      <c r="D29" s="379">
        <v>8.9259259259259256</v>
      </c>
      <c r="E29" s="380">
        <v>61</v>
      </c>
      <c r="F29" s="380">
        <v>9.1</v>
      </c>
      <c r="G29" s="380">
        <v>5.8</v>
      </c>
      <c r="H29" s="381">
        <v>63</v>
      </c>
      <c r="I29" s="382">
        <v>14.038095238095242</v>
      </c>
      <c r="N29" s="88"/>
      <c r="O29" s="84"/>
      <c r="P29" s="89"/>
      <c r="Q29" s="89"/>
      <c r="R29" s="89"/>
      <c r="S29" s="89"/>
      <c r="T29" s="90"/>
      <c r="U29" s="16"/>
    </row>
    <row r="30" spans="1:21" ht="13.5" x14ac:dyDescent="0.25">
      <c r="A30" s="362"/>
      <c r="B30" s="388" t="s">
        <v>21</v>
      </c>
      <c r="C30" s="391">
        <v>21</v>
      </c>
      <c r="D30" s="379">
        <v>16.114285714285714</v>
      </c>
      <c r="E30" s="380">
        <v>25</v>
      </c>
      <c r="F30" s="380">
        <v>11.5</v>
      </c>
      <c r="G30" s="380">
        <v>13.8</v>
      </c>
      <c r="H30" s="381">
        <v>25</v>
      </c>
      <c r="I30" s="382">
        <v>11.595999999999998</v>
      </c>
      <c r="N30" s="88"/>
      <c r="O30" s="84"/>
      <c r="P30" s="89"/>
      <c r="Q30" s="89"/>
      <c r="R30" s="89"/>
      <c r="S30" s="89"/>
      <c r="T30" s="90"/>
      <c r="U30" s="16"/>
    </row>
    <row r="31" spans="1:21" ht="13.5" x14ac:dyDescent="0.25">
      <c r="A31" s="362"/>
      <c r="B31" s="388" t="s">
        <v>7</v>
      </c>
      <c r="C31" s="391">
        <v>54</v>
      </c>
      <c r="D31" s="379">
        <v>10.218518518518518</v>
      </c>
      <c r="E31" s="380">
        <v>64</v>
      </c>
      <c r="F31" s="380">
        <v>7.7</v>
      </c>
      <c r="G31" s="380">
        <v>5.3</v>
      </c>
      <c r="H31" s="381">
        <v>64</v>
      </c>
      <c r="I31" s="382">
        <v>11.7046875</v>
      </c>
      <c r="N31" s="88"/>
      <c r="O31" s="84"/>
      <c r="P31" s="89"/>
      <c r="Q31" s="89"/>
      <c r="R31" s="89"/>
      <c r="S31" s="89"/>
      <c r="T31" s="90"/>
      <c r="U31" s="16"/>
    </row>
    <row r="32" spans="1:21" ht="13.5" x14ac:dyDescent="0.25">
      <c r="A32" s="362"/>
      <c r="B32" s="388" t="s">
        <v>32</v>
      </c>
      <c r="C32" s="391">
        <v>11</v>
      </c>
      <c r="D32" s="379">
        <v>4.6727272727272728</v>
      </c>
      <c r="E32" s="380"/>
      <c r="F32" s="380"/>
      <c r="G32" s="380"/>
      <c r="H32" s="381">
        <v>26</v>
      </c>
      <c r="I32" s="382">
        <v>6.4961538461538453</v>
      </c>
      <c r="N32" s="88"/>
      <c r="O32" s="84"/>
      <c r="P32" s="89"/>
      <c r="Q32" s="89"/>
      <c r="R32" s="89"/>
      <c r="S32" s="89"/>
      <c r="T32" s="90"/>
      <c r="U32" s="16"/>
    </row>
    <row r="33" spans="1:21" ht="13.5" x14ac:dyDescent="0.25">
      <c r="A33" s="362"/>
      <c r="B33" s="388" t="s">
        <v>3</v>
      </c>
      <c r="C33" s="391">
        <v>19</v>
      </c>
      <c r="D33" s="379">
        <v>9.1105263157894747</v>
      </c>
      <c r="E33" s="380">
        <v>27</v>
      </c>
      <c r="F33" s="380">
        <v>8.8000000000000007</v>
      </c>
      <c r="G33" s="380">
        <v>4.4000000000000004</v>
      </c>
      <c r="H33" s="381">
        <v>35</v>
      </c>
      <c r="I33" s="382">
        <v>8.3171428571428585</v>
      </c>
      <c r="N33" s="88"/>
      <c r="O33" s="84"/>
      <c r="P33" s="89"/>
      <c r="Q33" s="89"/>
      <c r="R33" s="89"/>
      <c r="S33" s="89"/>
      <c r="T33" s="90"/>
      <c r="U33" s="16"/>
    </row>
    <row r="34" spans="1:21" ht="13.5" x14ac:dyDescent="0.25">
      <c r="A34" s="362"/>
      <c r="B34" s="388" t="s">
        <v>139</v>
      </c>
      <c r="C34" s="391">
        <v>26</v>
      </c>
      <c r="D34" s="379">
        <v>5.0999999999999996</v>
      </c>
      <c r="E34" s="380">
        <v>5</v>
      </c>
      <c r="F34" s="380">
        <v>6.9</v>
      </c>
      <c r="G34" s="380">
        <v>2.7</v>
      </c>
      <c r="H34" s="381">
        <v>80</v>
      </c>
      <c r="I34" s="382">
        <v>7.9299874999999984</v>
      </c>
      <c r="N34" s="80"/>
      <c r="O34" s="80"/>
      <c r="P34" s="89"/>
      <c r="Q34" s="89"/>
      <c r="R34" s="89"/>
      <c r="S34" s="89"/>
      <c r="T34" s="90"/>
      <c r="U34" s="16"/>
    </row>
    <row r="35" spans="1:21" ht="13.5" x14ac:dyDescent="0.25">
      <c r="A35" s="362"/>
      <c r="B35" s="388"/>
      <c r="C35" s="391"/>
      <c r="D35" s="379"/>
      <c r="E35" s="380"/>
      <c r="F35" s="380"/>
      <c r="G35" s="380"/>
      <c r="H35" s="381"/>
      <c r="I35" s="382"/>
      <c r="N35" s="88"/>
      <c r="O35" s="84"/>
      <c r="P35" s="89"/>
      <c r="Q35" s="89"/>
      <c r="R35" s="89"/>
      <c r="S35" s="89"/>
      <c r="T35" s="90"/>
      <c r="U35" s="16"/>
    </row>
    <row r="36" spans="1:21" ht="13.5" x14ac:dyDescent="0.25">
      <c r="A36" s="363"/>
      <c r="B36" s="389" t="s">
        <v>22</v>
      </c>
      <c r="C36" s="392">
        <f>SUM(C5:C35)</f>
        <v>782</v>
      </c>
      <c r="D36" s="383">
        <f>AVERAGE(D5:D34)</f>
        <v>9.6104858071632968</v>
      </c>
      <c r="E36" s="384">
        <v>709</v>
      </c>
      <c r="F36" s="384">
        <v>9.9</v>
      </c>
      <c r="G36" s="384">
        <v>13.2</v>
      </c>
      <c r="H36" s="385">
        <v>748</v>
      </c>
      <c r="I36" s="386">
        <v>13.12818315508021</v>
      </c>
      <c r="N36" s="88"/>
      <c r="O36" s="84"/>
      <c r="P36" s="89"/>
      <c r="Q36" s="89"/>
      <c r="R36" s="89"/>
      <c r="S36" s="89"/>
      <c r="T36" s="90"/>
      <c r="U36" s="16"/>
    </row>
    <row r="37" spans="1:21" ht="13.5" x14ac:dyDescent="0.25">
      <c r="N37" s="88"/>
      <c r="O37" s="84"/>
      <c r="P37" s="89"/>
      <c r="Q37" s="89"/>
      <c r="R37" s="89"/>
      <c r="S37" s="89"/>
      <c r="T37" s="90"/>
      <c r="U37" s="16"/>
    </row>
  </sheetData>
  <mergeCells count="1">
    <mergeCell ref="P5:T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90"/>
  <sheetViews>
    <sheetView zoomScale="60" zoomScaleNormal="60" workbookViewId="0">
      <selection activeCell="S37" sqref="S37"/>
    </sheetView>
  </sheetViews>
  <sheetFormatPr defaultColWidth="9.33203125" defaultRowHeight="12" x14ac:dyDescent="0.2"/>
  <cols>
    <col min="1" max="1" width="9.33203125" style="6"/>
    <col min="2" max="2" width="18.6640625" style="6" customWidth="1"/>
    <col min="3" max="4" width="9.33203125" style="6"/>
    <col min="5" max="5" width="15.33203125" style="6" bestFit="1" customWidth="1"/>
    <col min="6" max="6" width="11.5" style="6" customWidth="1"/>
    <col min="7" max="7" width="9.33203125" style="6"/>
    <col min="8" max="8" width="13.33203125" style="6" customWidth="1"/>
    <col min="9" max="9" width="10.5" style="6" customWidth="1"/>
    <col min="10" max="10" width="10.6640625" style="6" customWidth="1"/>
    <col min="11" max="11" width="13.6640625" style="6" customWidth="1"/>
    <col min="12" max="12" width="9.33203125" style="6"/>
    <col min="13" max="13" width="10.33203125" style="6" customWidth="1"/>
    <col min="14" max="14" width="14.5" style="6" customWidth="1"/>
    <col min="15" max="16" width="9.33203125" style="6"/>
    <col min="17" max="17" width="11.6640625" style="6" customWidth="1"/>
    <col min="18" max="18" width="10.6640625" style="6" customWidth="1"/>
    <col min="19" max="20" width="9.33203125" style="6"/>
    <col min="21" max="21" width="11.1640625" style="6" customWidth="1"/>
    <col min="22" max="16384" width="9.33203125" style="6"/>
  </cols>
  <sheetData>
    <row r="1" spans="1:22" ht="15.75" x14ac:dyDescent="0.25">
      <c r="A1" s="5" t="s">
        <v>69</v>
      </c>
    </row>
    <row r="2" spans="1:22" ht="15.75" x14ac:dyDescent="0.25">
      <c r="A2" s="5"/>
    </row>
    <row r="3" spans="1:22" ht="15.75" x14ac:dyDescent="0.25">
      <c r="A3" s="91" t="s">
        <v>44</v>
      </c>
    </row>
    <row r="4" spans="1:22" ht="15.75" x14ac:dyDescent="0.25">
      <c r="A4" s="5"/>
    </row>
    <row r="5" spans="1:22" ht="11.45" customHeight="1" x14ac:dyDescent="0.2">
      <c r="A5" s="289" t="s">
        <v>0</v>
      </c>
      <c r="B5" s="290" t="s">
        <v>0</v>
      </c>
      <c r="C5" s="619" t="s">
        <v>70</v>
      </c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</row>
    <row r="6" spans="1:22" ht="13.15" customHeight="1" x14ac:dyDescent="0.2">
      <c r="A6" s="291"/>
      <c r="B6" s="244"/>
      <c r="C6" s="628" t="s">
        <v>71</v>
      </c>
      <c r="D6" s="628"/>
      <c r="E6" s="628"/>
      <c r="F6" s="628"/>
      <c r="G6" s="629" t="s">
        <v>72</v>
      </c>
      <c r="H6" s="629"/>
      <c r="I6" s="629"/>
      <c r="J6" s="629"/>
      <c r="K6" s="629" t="s">
        <v>73</v>
      </c>
      <c r="L6" s="629"/>
      <c r="M6" s="629"/>
      <c r="N6" s="629"/>
      <c r="O6" s="629" t="s">
        <v>52</v>
      </c>
      <c r="P6" s="629"/>
      <c r="Q6" s="629"/>
      <c r="R6" s="629"/>
      <c r="S6" s="618" t="s">
        <v>22</v>
      </c>
      <c r="T6" s="618"/>
      <c r="U6" s="618"/>
      <c r="V6" s="618"/>
    </row>
    <row r="7" spans="1:22" ht="12" customHeight="1" x14ac:dyDescent="0.2">
      <c r="A7" s="291"/>
      <c r="B7" s="244"/>
      <c r="C7" s="296" t="s">
        <v>53</v>
      </c>
      <c r="D7" s="296" t="s">
        <v>54</v>
      </c>
      <c r="E7" s="296" t="s">
        <v>55</v>
      </c>
      <c r="F7" s="296" t="s">
        <v>60</v>
      </c>
      <c r="G7" s="296" t="s">
        <v>53</v>
      </c>
      <c r="H7" s="296" t="s">
        <v>54</v>
      </c>
      <c r="I7" s="296" t="s">
        <v>55</v>
      </c>
      <c r="J7" s="296" t="s">
        <v>60</v>
      </c>
      <c r="K7" s="296" t="s">
        <v>53</v>
      </c>
      <c r="L7" s="296" t="s">
        <v>54</v>
      </c>
      <c r="M7" s="296" t="s">
        <v>55</v>
      </c>
      <c r="N7" s="296" t="s">
        <v>60</v>
      </c>
      <c r="O7" s="296" t="s">
        <v>53</v>
      </c>
      <c r="P7" s="296" t="s">
        <v>54</v>
      </c>
      <c r="Q7" s="296" t="s">
        <v>55</v>
      </c>
      <c r="R7" s="296" t="s">
        <v>60</v>
      </c>
      <c r="S7" s="296" t="s">
        <v>53</v>
      </c>
      <c r="T7" s="296" t="s">
        <v>54</v>
      </c>
      <c r="U7" s="296" t="s">
        <v>55</v>
      </c>
      <c r="V7" s="296" t="s">
        <v>60</v>
      </c>
    </row>
    <row r="8" spans="1:22" s="83" customFormat="1" ht="13.15" customHeight="1" x14ac:dyDescent="0.2">
      <c r="A8" s="295" t="s">
        <v>26</v>
      </c>
      <c r="B8" s="321" t="s">
        <v>1</v>
      </c>
      <c r="C8" s="313">
        <v>28</v>
      </c>
      <c r="D8" s="298">
        <f>C8/$S8</f>
        <v>0.73684210526315785</v>
      </c>
      <c r="E8" s="299">
        <f>C8/C$39</f>
        <v>3.1425364758698095E-2</v>
      </c>
      <c r="F8" s="300">
        <f>C8/$S$39</f>
        <v>2.5408348457350273E-2</v>
      </c>
      <c r="G8" s="297">
        <v>9</v>
      </c>
      <c r="H8" s="298">
        <f>G8/$S8</f>
        <v>0.23684210526315788</v>
      </c>
      <c r="I8" s="299">
        <f>G8/G$39</f>
        <v>0.18367346938775511</v>
      </c>
      <c r="J8" s="320">
        <f t="shared" ref="J8:J37" si="0">G8/$S$39</f>
        <v>8.1669691470054439E-3</v>
      </c>
      <c r="K8" s="313">
        <v>0</v>
      </c>
      <c r="L8" s="298">
        <f>K8/$S8</f>
        <v>0</v>
      </c>
      <c r="M8" s="299">
        <f t="shared" ref="M8:M37" si="1">K8/K$39</f>
        <v>0</v>
      </c>
      <c r="N8" s="300">
        <f t="shared" ref="N8:N37" si="2">K8/$S$39</f>
        <v>0</v>
      </c>
      <c r="O8" s="297">
        <v>1</v>
      </c>
      <c r="P8" s="298">
        <f>O8/$S8</f>
        <v>2.6315789473684209E-2</v>
      </c>
      <c r="Q8" s="299">
        <f t="shared" ref="Q8:Q37" si="3">O8/O$39</f>
        <v>1.8518518518518517E-2</v>
      </c>
      <c r="R8" s="320">
        <f t="shared" ref="R8:R37" si="4">O8/$S$39</f>
        <v>9.0744101633393826E-4</v>
      </c>
      <c r="S8" s="313">
        <v>38</v>
      </c>
      <c r="T8" s="298">
        <v>1</v>
      </c>
      <c r="U8" s="299">
        <f t="shared" ref="U8:U37" si="5">S8/S$39</f>
        <v>3.4482758620689655E-2</v>
      </c>
      <c r="V8" s="300">
        <f t="shared" ref="V8:V37" si="6">S8/$S$39</f>
        <v>3.4482758620689655E-2</v>
      </c>
    </row>
    <row r="9" spans="1:22" s="83" customFormat="1" ht="13.15" customHeight="1" x14ac:dyDescent="0.2">
      <c r="A9" s="292"/>
      <c r="B9" s="321" t="s">
        <v>2</v>
      </c>
      <c r="C9" s="314">
        <v>11</v>
      </c>
      <c r="D9" s="302">
        <f t="shared" ref="D9:D37" si="7">C9/$S9</f>
        <v>0.2558139534883721</v>
      </c>
      <c r="E9" s="303">
        <f t="shared" ref="E9:E37" si="8">C9/C$39</f>
        <v>1.2345679012345678E-2</v>
      </c>
      <c r="F9" s="304">
        <f t="shared" ref="F9:F37" si="9">C9/$S$39</f>
        <v>9.9818511796733213E-3</v>
      </c>
      <c r="G9" s="301">
        <v>2</v>
      </c>
      <c r="H9" s="302">
        <f t="shared" ref="H9:H37" si="10">G9/$S9</f>
        <v>4.6511627906976744E-2</v>
      </c>
      <c r="I9" s="303">
        <f t="shared" ref="I9:I37" si="11">G9/G$39</f>
        <v>4.0816326530612242E-2</v>
      </c>
      <c r="J9" s="317">
        <f t="shared" si="0"/>
        <v>1.8148820326678765E-3</v>
      </c>
      <c r="K9" s="314">
        <v>29</v>
      </c>
      <c r="L9" s="302">
        <f t="shared" ref="L9:L37" si="12">K9/$S9</f>
        <v>0.67441860465116277</v>
      </c>
      <c r="M9" s="303">
        <f t="shared" si="1"/>
        <v>0.26851851851851855</v>
      </c>
      <c r="N9" s="304">
        <f t="shared" si="2"/>
        <v>2.6315789473684209E-2</v>
      </c>
      <c r="O9" s="301">
        <v>1</v>
      </c>
      <c r="P9" s="302">
        <f t="shared" ref="P9:P37" si="13">O9/$S9</f>
        <v>2.3255813953488372E-2</v>
      </c>
      <c r="Q9" s="303">
        <f t="shared" si="3"/>
        <v>1.8518518518518517E-2</v>
      </c>
      <c r="R9" s="317">
        <f t="shared" si="4"/>
        <v>9.0744101633393826E-4</v>
      </c>
      <c r="S9" s="314">
        <v>43</v>
      </c>
      <c r="T9" s="302">
        <v>1</v>
      </c>
      <c r="U9" s="303">
        <f t="shared" si="5"/>
        <v>3.9019963702359349E-2</v>
      </c>
      <c r="V9" s="304">
        <f t="shared" si="6"/>
        <v>3.9019963702359349E-2</v>
      </c>
    </row>
    <row r="10" spans="1:22" s="83" customFormat="1" ht="13.15" customHeight="1" x14ac:dyDescent="0.2">
      <c r="A10" s="292"/>
      <c r="B10" s="321" t="s">
        <v>41</v>
      </c>
      <c r="C10" s="314">
        <v>6</v>
      </c>
      <c r="D10" s="302">
        <f t="shared" si="7"/>
        <v>1</v>
      </c>
      <c r="E10" s="303">
        <f t="shared" si="8"/>
        <v>6.7340067340067337E-3</v>
      </c>
      <c r="F10" s="304">
        <f t="shared" si="9"/>
        <v>5.4446460980036296E-3</v>
      </c>
      <c r="G10" s="301">
        <v>0</v>
      </c>
      <c r="H10" s="302">
        <f t="shared" si="10"/>
        <v>0</v>
      </c>
      <c r="I10" s="303">
        <f t="shared" si="11"/>
        <v>0</v>
      </c>
      <c r="J10" s="317">
        <f t="shared" si="0"/>
        <v>0</v>
      </c>
      <c r="K10" s="314">
        <v>0</v>
      </c>
      <c r="L10" s="302">
        <f t="shared" si="12"/>
        <v>0</v>
      </c>
      <c r="M10" s="303">
        <f t="shared" si="1"/>
        <v>0</v>
      </c>
      <c r="N10" s="304">
        <f t="shared" si="2"/>
        <v>0</v>
      </c>
      <c r="O10" s="301">
        <v>0</v>
      </c>
      <c r="P10" s="302">
        <f t="shared" si="13"/>
        <v>0</v>
      </c>
      <c r="Q10" s="303">
        <f t="shared" si="3"/>
        <v>0</v>
      </c>
      <c r="R10" s="317">
        <f t="shared" si="4"/>
        <v>0</v>
      </c>
      <c r="S10" s="314">
        <v>6</v>
      </c>
      <c r="T10" s="302">
        <v>1</v>
      </c>
      <c r="U10" s="303">
        <f t="shared" si="5"/>
        <v>5.4446460980036296E-3</v>
      </c>
      <c r="V10" s="304">
        <f t="shared" si="6"/>
        <v>5.4446460980036296E-3</v>
      </c>
    </row>
    <row r="11" spans="1:22" s="83" customFormat="1" ht="13.15" customHeight="1" x14ac:dyDescent="0.2">
      <c r="A11" s="292"/>
      <c r="B11" s="321" t="s">
        <v>34</v>
      </c>
      <c r="C11" s="314">
        <v>44</v>
      </c>
      <c r="D11" s="302">
        <f t="shared" si="7"/>
        <v>0.81481481481481477</v>
      </c>
      <c r="E11" s="303">
        <f t="shared" si="8"/>
        <v>4.9382716049382713E-2</v>
      </c>
      <c r="F11" s="304">
        <f t="shared" si="9"/>
        <v>3.9927404718693285E-2</v>
      </c>
      <c r="G11" s="301">
        <v>0</v>
      </c>
      <c r="H11" s="302">
        <f t="shared" si="10"/>
        <v>0</v>
      </c>
      <c r="I11" s="303">
        <f t="shared" si="11"/>
        <v>0</v>
      </c>
      <c r="J11" s="317">
        <f t="shared" si="0"/>
        <v>0</v>
      </c>
      <c r="K11" s="314">
        <v>4</v>
      </c>
      <c r="L11" s="302">
        <f t="shared" si="12"/>
        <v>7.407407407407407E-2</v>
      </c>
      <c r="M11" s="303">
        <f t="shared" si="1"/>
        <v>3.7037037037037035E-2</v>
      </c>
      <c r="N11" s="304">
        <f t="shared" si="2"/>
        <v>3.629764065335753E-3</v>
      </c>
      <c r="O11" s="301">
        <v>6</v>
      </c>
      <c r="P11" s="302">
        <f t="shared" si="13"/>
        <v>0.1111111111111111</v>
      </c>
      <c r="Q11" s="303">
        <f t="shared" si="3"/>
        <v>0.1111111111111111</v>
      </c>
      <c r="R11" s="317">
        <f t="shared" si="4"/>
        <v>5.4446460980036296E-3</v>
      </c>
      <c r="S11" s="314">
        <v>54</v>
      </c>
      <c r="T11" s="302">
        <v>1</v>
      </c>
      <c r="U11" s="303">
        <f t="shared" si="5"/>
        <v>4.9001814882032667E-2</v>
      </c>
      <c r="V11" s="304">
        <f t="shared" si="6"/>
        <v>4.9001814882032667E-2</v>
      </c>
    </row>
    <row r="12" spans="1:22" s="83" customFormat="1" ht="13.15" customHeight="1" x14ac:dyDescent="0.2">
      <c r="A12" s="292"/>
      <c r="B12" s="321" t="s">
        <v>13</v>
      </c>
      <c r="C12" s="314">
        <v>37</v>
      </c>
      <c r="D12" s="302">
        <f t="shared" si="7"/>
        <v>1</v>
      </c>
      <c r="E12" s="303">
        <f t="shared" si="8"/>
        <v>4.1526374859708191E-2</v>
      </c>
      <c r="F12" s="304">
        <f t="shared" si="9"/>
        <v>3.3575317604355719E-2</v>
      </c>
      <c r="G12" s="301">
        <v>0</v>
      </c>
      <c r="H12" s="302">
        <f t="shared" si="10"/>
        <v>0</v>
      </c>
      <c r="I12" s="303">
        <f t="shared" si="11"/>
        <v>0</v>
      </c>
      <c r="J12" s="317">
        <f t="shared" si="0"/>
        <v>0</v>
      </c>
      <c r="K12" s="314">
        <v>0</v>
      </c>
      <c r="L12" s="302">
        <f t="shared" si="12"/>
        <v>0</v>
      </c>
      <c r="M12" s="303">
        <f t="shared" si="1"/>
        <v>0</v>
      </c>
      <c r="N12" s="304">
        <f t="shared" si="2"/>
        <v>0</v>
      </c>
      <c r="O12" s="301">
        <v>0</v>
      </c>
      <c r="P12" s="302">
        <f t="shared" si="13"/>
        <v>0</v>
      </c>
      <c r="Q12" s="303">
        <f t="shared" si="3"/>
        <v>0</v>
      </c>
      <c r="R12" s="317">
        <f t="shared" si="4"/>
        <v>0</v>
      </c>
      <c r="S12" s="314">
        <v>37</v>
      </c>
      <c r="T12" s="302">
        <v>1</v>
      </c>
      <c r="U12" s="303">
        <f t="shared" si="5"/>
        <v>3.3575317604355719E-2</v>
      </c>
      <c r="V12" s="304">
        <f t="shared" si="6"/>
        <v>3.3575317604355719E-2</v>
      </c>
    </row>
    <row r="13" spans="1:22" s="83" customFormat="1" ht="13.15" customHeight="1" x14ac:dyDescent="0.2">
      <c r="A13" s="292"/>
      <c r="B13" s="321" t="s">
        <v>4</v>
      </c>
      <c r="C13" s="314">
        <v>33</v>
      </c>
      <c r="D13" s="302">
        <f t="shared" si="7"/>
        <v>0.75</v>
      </c>
      <c r="E13" s="303">
        <f t="shared" si="8"/>
        <v>3.7037037037037035E-2</v>
      </c>
      <c r="F13" s="304">
        <f t="shared" si="9"/>
        <v>2.9945553539019964E-2</v>
      </c>
      <c r="G13" s="301">
        <v>0</v>
      </c>
      <c r="H13" s="302">
        <f t="shared" si="10"/>
        <v>0</v>
      </c>
      <c r="I13" s="303">
        <f t="shared" si="11"/>
        <v>0</v>
      </c>
      <c r="J13" s="317">
        <f t="shared" si="0"/>
        <v>0</v>
      </c>
      <c r="K13" s="314">
        <v>4</v>
      </c>
      <c r="L13" s="302">
        <f t="shared" si="12"/>
        <v>9.0909090909090912E-2</v>
      </c>
      <c r="M13" s="303">
        <f t="shared" si="1"/>
        <v>3.7037037037037035E-2</v>
      </c>
      <c r="N13" s="304">
        <f t="shared" si="2"/>
        <v>3.629764065335753E-3</v>
      </c>
      <c r="O13" s="301">
        <v>7</v>
      </c>
      <c r="P13" s="302">
        <f t="shared" si="13"/>
        <v>0.15909090909090909</v>
      </c>
      <c r="Q13" s="303">
        <f t="shared" si="3"/>
        <v>0.12962962962962962</v>
      </c>
      <c r="R13" s="317">
        <f t="shared" si="4"/>
        <v>6.3520871143375682E-3</v>
      </c>
      <c r="S13" s="314">
        <v>44</v>
      </c>
      <c r="T13" s="302">
        <v>1</v>
      </c>
      <c r="U13" s="303">
        <f t="shared" si="5"/>
        <v>3.9927404718693285E-2</v>
      </c>
      <c r="V13" s="304">
        <f t="shared" si="6"/>
        <v>3.9927404718693285E-2</v>
      </c>
    </row>
    <row r="14" spans="1:22" s="83" customFormat="1" ht="13.15" customHeight="1" x14ac:dyDescent="0.2">
      <c r="A14" s="292"/>
      <c r="B14" s="321" t="s">
        <v>6</v>
      </c>
      <c r="C14" s="314">
        <v>7</v>
      </c>
      <c r="D14" s="302">
        <f t="shared" si="7"/>
        <v>1</v>
      </c>
      <c r="E14" s="303">
        <f t="shared" si="8"/>
        <v>7.8563411896745237E-3</v>
      </c>
      <c r="F14" s="304">
        <f t="shared" si="9"/>
        <v>6.3520871143375682E-3</v>
      </c>
      <c r="G14" s="301">
        <v>0</v>
      </c>
      <c r="H14" s="302">
        <f t="shared" si="10"/>
        <v>0</v>
      </c>
      <c r="I14" s="303">
        <f t="shared" si="11"/>
        <v>0</v>
      </c>
      <c r="J14" s="317">
        <f t="shared" si="0"/>
        <v>0</v>
      </c>
      <c r="K14" s="314">
        <v>0</v>
      </c>
      <c r="L14" s="302">
        <f t="shared" si="12"/>
        <v>0</v>
      </c>
      <c r="M14" s="303">
        <f t="shared" si="1"/>
        <v>0</v>
      </c>
      <c r="N14" s="304">
        <f t="shared" si="2"/>
        <v>0</v>
      </c>
      <c r="O14" s="301">
        <v>0</v>
      </c>
      <c r="P14" s="302">
        <f t="shared" si="13"/>
        <v>0</v>
      </c>
      <c r="Q14" s="303">
        <f t="shared" si="3"/>
        <v>0</v>
      </c>
      <c r="R14" s="317">
        <f t="shared" si="4"/>
        <v>0</v>
      </c>
      <c r="S14" s="314">
        <v>7</v>
      </c>
      <c r="T14" s="302">
        <v>1</v>
      </c>
      <c r="U14" s="303">
        <f t="shared" si="5"/>
        <v>6.3520871143375682E-3</v>
      </c>
      <c r="V14" s="304">
        <f t="shared" si="6"/>
        <v>6.3520871143375682E-3</v>
      </c>
    </row>
    <row r="15" spans="1:22" s="83" customFormat="1" ht="13.15" customHeight="1" x14ac:dyDescent="0.2">
      <c r="A15" s="292"/>
      <c r="B15" s="321" t="s">
        <v>8</v>
      </c>
      <c r="C15" s="314">
        <v>11</v>
      </c>
      <c r="D15" s="302">
        <f t="shared" si="7"/>
        <v>0.61111111111111116</v>
      </c>
      <c r="E15" s="303">
        <f t="shared" si="8"/>
        <v>1.2345679012345678E-2</v>
      </c>
      <c r="F15" s="304">
        <f t="shared" si="9"/>
        <v>9.9818511796733213E-3</v>
      </c>
      <c r="G15" s="301">
        <v>0</v>
      </c>
      <c r="H15" s="302">
        <f t="shared" si="10"/>
        <v>0</v>
      </c>
      <c r="I15" s="303">
        <f t="shared" si="11"/>
        <v>0</v>
      </c>
      <c r="J15" s="317">
        <f t="shared" si="0"/>
        <v>0</v>
      </c>
      <c r="K15" s="314">
        <v>1</v>
      </c>
      <c r="L15" s="302">
        <f t="shared" si="12"/>
        <v>5.5555555555555552E-2</v>
      </c>
      <c r="M15" s="303">
        <f t="shared" si="1"/>
        <v>9.2592592592592587E-3</v>
      </c>
      <c r="N15" s="304">
        <f t="shared" si="2"/>
        <v>9.0744101633393826E-4</v>
      </c>
      <c r="O15" s="301">
        <v>6</v>
      </c>
      <c r="P15" s="302">
        <f t="shared" si="13"/>
        <v>0.33333333333333331</v>
      </c>
      <c r="Q15" s="303">
        <f t="shared" si="3"/>
        <v>0.1111111111111111</v>
      </c>
      <c r="R15" s="317">
        <f t="shared" si="4"/>
        <v>5.4446460980036296E-3</v>
      </c>
      <c r="S15" s="314">
        <v>18</v>
      </c>
      <c r="T15" s="302">
        <v>1</v>
      </c>
      <c r="U15" s="303">
        <f t="shared" si="5"/>
        <v>1.6333938294010888E-2</v>
      </c>
      <c r="V15" s="304">
        <f t="shared" si="6"/>
        <v>1.6333938294010888E-2</v>
      </c>
    </row>
    <row r="16" spans="1:22" s="83" customFormat="1" ht="13.15" customHeight="1" x14ac:dyDescent="0.2">
      <c r="A16" s="292"/>
      <c r="B16" s="321" t="s">
        <v>9</v>
      </c>
      <c r="C16" s="314">
        <v>41</v>
      </c>
      <c r="D16" s="302">
        <f t="shared" si="7"/>
        <v>0.89130434782608692</v>
      </c>
      <c r="E16" s="303">
        <f t="shared" si="8"/>
        <v>4.6015712682379348E-2</v>
      </c>
      <c r="F16" s="304">
        <f t="shared" si="9"/>
        <v>3.720508166969147E-2</v>
      </c>
      <c r="G16" s="301">
        <v>0</v>
      </c>
      <c r="H16" s="302">
        <f t="shared" si="10"/>
        <v>0</v>
      </c>
      <c r="I16" s="303">
        <f t="shared" si="11"/>
        <v>0</v>
      </c>
      <c r="J16" s="317">
        <f t="shared" si="0"/>
        <v>0</v>
      </c>
      <c r="K16" s="314">
        <v>3</v>
      </c>
      <c r="L16" s="302">
        <f t="shared" si="12"/>
        <v>6.5217391304347824E-2</v>
      </c>
      <c r="M16" s="303">
        <f t="shared" si="1"/>
        <v>2.7777777777777776E-2</v>
      </c>
      <c r="N16" s="304">
        <f t="shared" si="2"/>
        <v>2.7223230490018148E-3</v>
      </c>
      <c r="O16" s="301">
        <v>2</v>
      </c>
      <c r="P16" s="302">
        <f t="shared" si="13"/>
        <v>4.3478260869565216E-2</v>
      </c>
      <c r="Q16" s="303">
        <f t="shared" si="3"/>
        <v>3.7037037037037035E-2</v>
      </c>
      <c r="R16" s="317">
        <f t="shared" si="4"/>
        <v>1.8148820326678765E-3</v>
      </c>
      <c r="S16" s="314">
        <v>46</v>
      </c>
      <c r="T16" s="302">
        <v>1</v>
      </c>
      <c r="U16" s="303">
        <f t="shared" si="5"/>
        <v>4.1742286751361164E-2</v>
      </c>
      <c r="V16" s="304">
        <f t="shared" si="6"/>
        <v>4.1742286751361164E-2</v>
      </c>
    </row>
    <row r="17" spans="1:22" s="83" customFormat="1" ht="13.15" customHeight="1" x14ac:dyDescent="0.2">
      <c r="A17" s="292"/>
      <c r="B17" s="321" t="s">
        <v>10</v>
      </c>
      <c r="C17" s="314">
        <v>32</v>
      </c>
      <c r="D17" s="302">
        <f t="shared" si="7"/>
        <v>0.68085106382978722</v>
      </c>
      <c r="E17" s="303">
        <f t="shared" si="8"/>
        <v>3.5914702581369251E-2</v>
      </c>
      <c r="F17" s="304">
        <f t="shared" si="9"/>
        <v>2.9038112522686024E-2</v>
      </c>
      <c r="G17" s="301">
        <v>0</v>
      </c>
      <c r="H17" s="302">
        <f t="shared" si="10"/>
        <v>0</v>
      </c>
      <c r="I17" s="303">
        <f t="shared" si="11"/>
        <v>0</v>
      </c>
      <c r="J17" s="317">
        <f t="shared" si="0"/>
        <v>0</v>
      </c>
      <c r="K17" s="314">
        <v>10</v>
      </c>
      <c r="L17" s="302">
        <f t="shared" si="12"/>
        <v>0.21276595744680851</v>
      </c>
      <c r="M17" s="303">
        <f t="shared" si="1"/>
        <v>9.2592592592592587E-2</v>
      </c>
      <c r="N17" s="304">
        <f t="shared" si="2"/>
        <v>9.0744101633393835E-3</v>
      </c>
      <c r="O17" s="301">
        <v>5</v>
      </c>
      <c r="P17" s="302">
        <f t="shared" si="13"/>
        <v>0.10638297872340426</v>
      </c>
      <c r="Q17" s="303">
        <f t="shared" si="3"/>
        <v>9.2592592592592587E-2</v>
      </c>
      <c r="R17" s="317">
        <f t="shared" si="4"/>
        <v>4.5372050816696917E-3</v>
      </c>
      <c r="S17" s="314">
        <v>47</v>
      </c>
      <c r="T17" s="302">
        <v>1</v>
      </c>
      <c r="U17" s="303">
        <f t="shared" si="5"/>
        <v>4.26497277676951E-2</v>
      </c>
      <c r="V17" s="304">
        <f t="shared" si="6"/>
        <v>4.26497277676951E-2</v>
      </c>
    </row>
    <row r="18" spans="1:22" s="83" customFormat="1" ht="13.15" customHeight="1" x14ac:dyDescent="0.2">
      <c r="A18" s="292"/>
      <c r="B18" s="321" t="s">
        <v>42</v>
      </c>
      <c r="C18" s="314">
        <v>15</v>
      </c>
      <c r="D18" s="302">
        <f t="shared" si="7"/>
        <v>0.9375</v>
      </c>
      <c r="E18" s="303">
        <f t="shared" si="8"/>
        <v>1.6835016835016835E-2</v>
      </c>
      <c r="F18" s="304">
        <f t="shared" si="9"/>
        <v>1.3611615245009074E-2</v>
      </c>
      <c r="G18" s="301">
        <v>0</v>
      </c>
      <c r="H18" s="302">
        <f t="shared" si="10"/>
        <v>0</v>
      </c>
      <c r="I18" s="303">
        <f t="shared" si="11"/>
        <v>0</v>
      </c>
      <c r="J18" s="317">
        <f t="shared" si="0"/>
        <v>0</v>
      </c>
      <c r="K18" s="314">
        <v>1</v>
      </c>
      <c r="L18" s="302">
        <f t="shared" si="12"/>
        <v>6.25E-2</v>
      </c>
      <c r="M18" s="303">
        <f t="shared" si="1"/>
        <v>9.2592592592592587E-3</v>
      </c>
      <c r="N18" s="304">
        <f t="shared" si="2"/>
        <v>9.0744101633393826E-4</v>
      </c>
      <c r="O18" s="301">
        <v>0</v>
      </c>
      <c r="P18" s="302">
        <f t="shared" si="13"/>
        <v>0</v>
      </c>
      <c r="Q18" s="303">
        <f t="shared" si="3"/>
        <v>0</v>
      </c>
      <c r="R18" s="317">
        <f t="shared" si="4"/>
        <v>0</v>
      </c>
      <c r="S18" s="314">
        <v>16</v>
      </c>
      <c r="T18" s="302">
        <v>1</v>
      </c>
      <c r="U18" s="303">
        <f t="shared" si="5"/>
        <v>1.4519056261343012E-2</v>
      </c>
      <c r="V18" s="304">
        <f t="shared" si="6"/>
        <v>1.4519056261343012E-2</v>
      </c>
    </row>
    <row r="19" spans="1:22" s="83" customFormat="1" ht="13.15" customHeight="1" x14ac:dyDescent="0.2">
      <c r="A19" s="292"/>
      <c r="B19" s="321" t="s">
        <v>5</v>
      </c>
      <c r="C19" s="314">
        <v>77</v>
      </c>
      <c r="D19" s="302">
        <f t="shared" si="7"/>
        <v>0.66956521739130437</v>
      </c>
      <c r="E19" s="303">
        <f t="shared" si="8"/>
        <v>8.6419753086419748E-2</v>
      </c>
      <c r="F19" s="304">
        <f t="shared" si="9"/>
        <v>6.9872958257713252E-2</v>
      </c>
      <c r="G19" s="301">
        <v>27</v>
      </c>
      <c r="H19" s="302">
        <f t="shared" si="10"/>
        <v>0.23478260869565218</v>
      </c>
      <c r="I19" s="303">
        <f t="shared" si="11"/>
        <v>0.55102040816326525</v>
      </c>
      <c r="J19" s="317">
        <f t="shared" si="0"/>
        <v>2.4500907441016333E-2</v>
      </c>
      <c r="K19" s="314">
        <v>9</v>
      </c>
      <c r="L19" s="302">
        <f t="shared" si="12"/>
        <v>7.8260869565217397E-2</v>
      </c>
      <c r="M19" s="303">
        <f t="shared" si="1"/>
        <v>8.3333333333333329E-2</v>
      </c>
      <c r="N19" s="304">
        <f t="shared" si="2"/>
        <v>8.1669691470054439E-3</v>
      </c>
      <c r="O19" s="301">
        <v>2</v>
      </c>
      <c r="P19" s="302">
        <f t="shared" si="13"/>
        <v>1.7391304347826087E-2</v>
      </c>
      <c r="Q19" s="303">
        <f t="shared" si="3"/>
        <v>3.7037037037037035E-2</v>
      </c>
      <c r="R19" s="317">
        <f t="shared" si="4"/>
        <v>1.8148820326678765E-3</v>
      </c>
      <c r="S19" s="314">
        <v>115</v>
      </c>
      <c r="T19" s="302">
        <v>1</v>
      </c>
      <c r="U19" s="303">
        <f t="shared" si="5"/>
        <v>0.10435571687840291</v>
      </c>
      <c r="V19" s="304">
        <f t="shared" si="6"/>
        <v>0.10435571687840291</v>
      </c>
    </row>
    <row r="20" spans="1:22" s="83" customFormat="1" ht="13.15" customHeight="1" x14ac:dyDescent="0.2">
      <c r="A20" s="292"/>
      <c r="B20" s="321" t="s">
        <v>12</v>
      </c>
      <c r="C20" s="314">
        <v>30</v>
      </c>
      <c r="D20" s="302">
        <f t="shared" si="7"/>
        <v>0.967741935483871</v>
      </c>
      <c r="E20" s="303">
        <f t="shared" si="8"/>
        <v>3.3670033670033669E-2</v>
      </c>
      <c r="F20" s="304">
        <f t="shared" si="9"/>
        <v>2.7223230490018149E-2</v>
      </c>
      <c r="G20" s="301">
        <v>0</v>
      </c>
      <c r="H20" s="302">
        <f t="shared" si="10"/>
        <v>0</v>
      </c>
      <c r="I20" s="303">
        <f t="shared" si="11"/>
        <v>0</v>
      </c>
      <c r="J20" s="317">
        <f t="shared" si="0"/>
        <v>0</v>
      </c>
      <c r="K20" s="314">
        <v>0</v>
      </c>
      <c r="L20" s="302">
        <f t="shared" si="12"/>
        <v>0</v>
      </c>
      <c r="M20" s="303">
        <f t="shared" si="1"/>
        <v>0</v>
      </c>
      <c r="N20" s="304">
        <f t="shared" si="2"/>
        <v>0</v>
      </c>
      <c r="O20" s="301">
        <v>1</v>
      </c>
      <c r="P20" s="302">
        <f t="shared" si="13"/>
        <v>3.2258064516129031E-2</v>
      </c>
      <c r="Q20" s="303">
        <f t="shared" si="3"/>
        <v>1.8518518518518517E-2</v>
      </c>
      <c r="R20" s="317">
        <f t="shared" si="4"/>
        <v>9.0744101633393826E-4</v>
      </c>
      <c r="S20" s="314">
        <v>31</v>
      </c>
      <c r="T20" s="302">
        <v>1</v>
      </c>
      <c r="U20" s="303">
        <f t="shared" si="5"/>
        <v>2.8130671506352088E-2</v>
      </c>
      <c r="V20" s="304">
        <f t="shared" si="6"/>
        <v>2.8130671506352088E-2</v>
      </c>
    </row>
    <row r="21" spans="1:22" s="83" customFormat="1" ht="13.15" customHeight="1" x14ac:dyDescent="0.2">
      <c r="A21" s="292"/>
      <c r="B21" s="321" t="s">
        <v>14</v>
      </c>
      <c r="C21" s="314">
        <v>44</v>
      </c>
      <c r="D21" s="302">
        <f t="shared" si="7"/>
        <v>0.93617021276595747</v>
      </c>
      <c r="E21" s="303">
        <f t="shared" si="8"/>
        <v>4.9382716049382713E-2</v>
      </c>
      <c r="F21" s="304">
        <f t="shared" si="9"/>
        <v>3.9927404718693285E-2</v>
      </c>
      <c r="G21" s="301">
        <v>0</v>
      </c>
      <c r="H21" s="302">
        <f t="shared" si="10"/>
        <v>0</v>
      </c>
      <c r="I21" s="303">
        <f t="shared" si="11"/>
        <v>0</v>
      </c>
      <c r="J21" s="317">
        <f t="shared" si="0"/>
        <v>0</v>
      </c>
      <c r="K21" s="314">
        <v>0</v>
      </c>
      <c r="L21" s="302">
        <f t="shared" si="12"/>
        <v>0</v>
      </c>
      <c r="M21" s="303">
        <f t="shared" si="1"/>
        <v>0</v>
      </c>
      <c r="N21" s="304">
        <f t="shared" si="2"/>
        <v>0</v>
      </c>
      <c r="O21" s="301">
        <v>3</v>
      </c>
      <c r="P21" s="302">
        <f t="shared" si="13"/>
        <v>6.3829787234042548E-2</v>
      </c>
      <c r="Q21" s="303">
        <f t="shared" si="3"/>
        <v>5.5555555555555552E-2</v>
      </c>
      <c r="R21" s="317">
        <f t="shared" si="4"/>
        <v>2.7223230490018148E-3</v>
      </c>
      <c r="S21" s="314">
        <v>47</v>
      </c>
      <c r="T21" s="302">
        <v>1</v>
      </c>
      <c r="U21" s="303">
        <f t="shared" si="5"/>
        <v>4.26497277676951E-2</v>
      </c>
      <c r="V21" s="304">
        <f t="shared" si="6"/>
        <v>4.26497277676951E-2</v>
      </c>
    </row>
    <row r="22" spans="1:22" s="83" customFormat="1" ht="13.15" customHeight="1" x14ac:dyDescent="0.2">
      <c r="A22" s="292"/>
      <c r="B22" s="321" t="s">
        <v>15</v>
      </c>
      <c r="C22" s="314">
        <v>27</v>
      </c>
      <c r="D22" s="302">
        <f t="shared" si="7"/>
        <v>0.77142857142857146</v>
      </c>
      <c r="E22" s="303">
        <f t="shared" si="8"/>
        <v>3.0303030303030304E-2</v>
      </c>
      <c r="F22" s="304">
        <f t="shared" si="9"/>
        <v>2.4500907441016333E-2</v>
      </c>
      <c r="G22" s="301">
        <v>2</v>
      </c>
      <c r="H22" s="302">
        <f t="shared" si="10"/>
        <v>5.7142857142857141E-2</v>
      </c>
      <c r="I22" s="303">
        <f t="shared" si="11"/>
        <v>4.0816326530612242E-2</v>
      </c>
      <c r="J22" s="317">
        <f t="shared" si="0"/>
        <v>1.8148820326678765E-3</v>
      </c>
      <c r="K22" s="314">
        <v>4</v>
      </c>
      <c r="L22" s="302">
        <f t="shared" si="12"/>
        <v>0.11428571428571428</v>
      </c>
      <c r="M22" s="303">
        <f t="shared" si="1"/>
        <v>3.7037037037037035E-2</v>
      </c>
      <c r="N22" s="304">
        <f t="shared" si="2"/>
        <v>3.629764065335753E-3</v>
      </c>
      <c r="O22" s="301">
        <v>2</v>
      </c>
      <c r="P22" s="302">
        <f t="shared" si="13"/>
        <v>5.7142857142857141E-2</v>
      </c>
      <c r="Q22" s="303">
        <f t="shared" si="3"/>
        <v>3.7037037037037035E-2</v>
      </c>
      <c r="R22" s="317">
        <f t="shared" si="4"/>
        <v>1.8148820326678765E-3</v>
      </c>
      <c r="S22" s="314">
        <v>35</v>
      </c>
      <c r="T22" s="302">
        <v>1</v>
      </c>
      <c r="U22" s="303">
        <f t="shared" si="5"/>
        <v>3.1760435571687839E-2</v>
      </c>
      <c r="V22" s="304">
        <f t="shared" si="6"/>
        <v>3.1760435571687839E-2</v>
      </c>
    </row>
    <row r="23" spans="1:22" s="83" customFormat="1" ht="13.15" customHeight="1" x14ac:dyDescent="0.2">
      <c r="A23" s="292"/>
      <c r="B23" s="321" t="s">
        <v>16</v>
      </c>
      <c r="C23" s="314">
        <v>100</v>
      </c>
      <c r="D23" s="302">
        <f t="shared" si="7"/>
        <v>0.86956521739130432</v>
      </c>
      <c r="E23" s="303">
        <f t="shared" si="8"/>
        <v>0.1122334455667789</v>
      </c>
      <c r="F23" s="304">
        <f t="shared" si="9"/>
        <v>9.0744101633393831E-2</v>
      </c>
      <c r="G23" s="301">
        <v>5</v>
      </c>
      <c r="H23" s="302">
        <f t="shared" si="10"/>
        <v>4.3478260869565216E-2</v>
      </c>
      <c r="I23" s="303">
        <f t="shared" si="11"/>
        <v>0.10204081632653061</v>
      </c>
      <c r="J23" s="317">
        <f t="shared" si="0"/>
        <v>4.5372050816696917E-3</v>
      </c>
      <c r="K23" s="314">
        <v>9</v>
      </c>
      <c r="L23" s="302">
        <f t="shared" si="12"/>
        <v>7.8260869565217397E-2</v>
      </c>
      <c r="M23" s="303">
        <f t="shared" si="1"/>
        <v>8.3333333333333329E-2</v>
      </c>
      <c r="N23" s="304">
        <f t="shared" si="2"/>
        <v>8.1669691470054439E-3</v>
      </c>
      <c r="O23" s="301">
        <v>1</v>
      </c>
      <c r="P23" s="302">
        <f t="shared" si="13"/>
        <v>8.6956521739130436E-3</v>
      </c>
      <c r="Q23" s="303">
        <f t="shared" si="3"/>
        <v>1.8518518518518517E-2</v>
      </c>
      <c r="R23" s="317">
        <f t="shared" si="4"/>
        <v>9.0744101633393826E-4</v>
      </c>
      <c r="S23" s="314">
        <v>115</v>
      </c>
      <c r="T23" s="302">
        <v>1</v>
      </c>
      <c r="U23" s="303">
        <f t="shared" si="5"/>
        <v>0.10435571687840291</v>
      </c>
      <c r="V23" s="304">
        <f t="shared" si="6"/>
        <v>0.10435571687840291</v>
      </c>
    </row>
    <row r="24" spans="1:22" s="83" customFormat="1" ht="13.15" customHeight="1" x14ac:dyDescent="0.2">
      <c r="A24" s="292"/>
      <c r="B24" s="321" t="s">
        <v>35</v>
      </c>
      <c r="C24" s="314">
        <v>24</v>
      </c>
      <c r="D24" s="302">
        <f t="shared" si="7"/>
        <v>0.8571428571428571</v>
      </c>
      <c r="E24" s="303">
        <f t="shared" si="8"/>
        <v>2.6936026936026935E-2</v>
      </c>
      <c r="F24" s="304">
        <f t="shared" si="9"/>
        <v>2.1778584392014518E-2</v>
      </c>
      <c r="G24" s="301">
        <v>0</v>
      </c>
      <c r="H24" s="302">
        <f t="shared" si="10"/>
        <v>0</v>
      </c>
      <c r="I24" s="303">
        <f t="shared" si="11"/>
        <v>0</v>
      </c>
      <c r="J24" s="317">
        <f t="shared" si="0"/>
        <v>0</v>
      </c>
      <c r="K24" s="314">
        <v>2</v>
      </c>
      <c r="L24" s="302">
        <f t="shared" si="12"/>
        <v>7.1428571428571425E-2</v>
      </c>
      <c r="M24" s="303">
        <f t="shared" si="1"/>
        <v>1.8518518518518517E-2</v>
      </c>
      <c r="N24" s="304">
        <f t="shared" si="2"/>
        <v>1.8148820326678765E-3</v>
      </c>
      <c r="O24" s="301">
        <v>2</v>
      </c>
      <c r="P24" s="302">
        <f t="shared" si="13"/>
        <v>7.1428571428571425E-2</v>
      </c>
      <c r="Q24" s="303">
        <f t="shared" si="3"/>
        <v>3.7037037037037035E-2</v>
      </c>
      <c r="R24" s="317">
        <f t="shared" si="4"/>
        <v>1.8148820326678765E-3</v>
      </c>
      <c r="S24" s="314">
        <v>28</v>
      </c>
      <c r="T24" s="302">
        <v>1</v>
      </c>
      <c r="U24" s="303">
        <f t="shared" si="5"/>
        <v>2.5408348457350273E-2</v>
      </c>
      <c r="V24" s="304">
        <f t="shared" si="6"/>
        <v>2.5408348457350273E-2</v>
      </c>
    </row>
    <row r="25" spans="1:22" s="83" customFormat="1" ht="13.15" customHeight="1" x14ac:dyDescent="0.2">
      <c r="A25" s="292"/>
      <c r="B25" s="321" t="s">
        <v>17</v>
      </c>
      <c r="C25" s="314">
        <v>4</v>
      </c>
      <c r="D25" s="302">
        <f t="shared" si="7"/>
        <v>1</v>
      </c>
      <c r="E25" s="303">
        <f t="shared" si="8"/>
        <v>4.4893378226711564E-3</v>
      </c>
      <c r="F25" s="304">
        <f t="shared" si="9"/>
        <v>3.629764065335753E-3</v>
      </c>
      <c r="G25" s="301">
        <v>0</v>
      </c>
      <c r="H25" s="302">
        <f t="shared" si="10"/>
        <v>0</v>
      </c>
      <c r="I25" s="303">
        <f t="shared" si="11"/>
        <v>0</v>
      </c>
      <c r="J25" s="317">
        <f t="shared" si="0"/>
        <v>0</v>
      </c>
      <c r="K25" s="314">
        <v>0</v>
      </c>
      <c r="L25" s="302">
        <f t="shared" si="12"/>
        <v>0</v>
      </c>
      <c r="M25" s="303">
        <f t="shared" si="1"/>
        <v>0</v>
      </c>
      <c r="N25" s="304">
        <f t="shared" si="2"/>
        <v>0</v>
      </c>
      <c r="O25" s="301">
        <v>0</v>
      </c>
      <c r="P25" s="302">
        <f t="shared" si="13"/>
        <v>0</v>
      </c>
      <c r="Q25" s="303">
        <f t="shared" si="3"/>
        <v>0</v>
      </c>
      <c r="R25" s="317">
        <f t="shared" si="4"/>
        <v>0</v>
      </c>
      <c r="S25" s="314">
        <v>4</v>
      </c>
      <c r="T25" s="302">
        <v>1</v>
      </c>
      <c r="U25" s="303">
        <f t="shared" si="5"/>
        <v>3.629764065335753E-3</v>
      </c>
      <c r="V25" s="304">
        <f t="shared" si="6"/>
        <v>3.629764065335753E-3</v>
      </c>
    </row>
    <row r="26" spans="1:22" s="83" customFormat="1" ht="13.15" customHeight="1" x14ac:dyDescent="0.2">
      <c r="A26" s="292"/>
      <c r="B26" s="321" t="s">
        <v>138</v>
      </c>
      <c r="C26" s="314">
        <v>2</v>
      </c>
      <c r="D26" s="302">
        <f t="shared" si="7"/>
        <v>0.4</v>
      </c>
      <c r="E26" s="303">
        <f t="shared" si="8"/>
        <v>2.2446689113355782E-3</v>
      </c>
      <c r="F26" s="304">
        <f t="shared" si="9"/>
        <v>1.8148820326678765E-3</v>
      </c>
      <c r="G26" s="301">
        <v>0</v>
      </c>
      <c r="H26" s="302">
        <f t="shared" si="10"/>
        <v>0</v>
      </c>
      <c r="I26" s="303">
        <f t="shared" si="11"/>
        <v>0</v>
      </c>
      <c r="J26" s="317">
        <f t="shared" si="0"/>
        <v>0</v>
      </c>
      <c r="K26" s="314">
        <v>2</v>
      </c>
      <c r="L26" s="302">
        <f t="shared" si="12"/>
        <v>0.4</v>
      </c>
      <c r="M26" s="303">
        <f t="shared" si="1"/>
        <v>1.8518518518518517E-2</v>
      </c>
      <c r="N26" s="304">
        <f t="shared" si="2"/>
        <v>1.8148820326678765E-3</v>
      </c>
      <c r="O26" s="301">
        <v>1</v>
      </c>
      <c r="P26" s="302">
        <f t="shared" si="13"/>
        <v>0.2</v>
      </c>
      <c r="Q26" s="303">
        <f t="shared" si="3"/>
        <v>1.8518518518518517E-2</v>
      </c>
      <c r="R26" s="317">
        <f t="shared" si="4"/>
        <v>9.0744101633393826E-4</v>
      </c>
      <c r="S26" s="314">
        <v>5</v>
      </c>
      <c r="T26" s="302">
        <v>1</v>
      </c>
      <c r="U26" s="303">
        <f t="shared" si="5"/>
        <v>4.5372050816696917E-3</v>
      </c>
      <c r="V26" s="304">
        <f t="shared" si="6"/>
        <v>4.5372050816696917E-3</v>
      </c>
    </row>
    <row r="27" spans="1:22" s="83" customFormat="1" ht="13.15" customHeight="1" x14ac:dyDescent="0.2">
      <c r="A27" s="292"/>
      <c r="B27" s="321" t="s">
        <v>18</v>
      </c>
      <c r="C27" s="314">
        <v>8</v>
      </c>
      <c r="D27" s="302">
        <f t="shared" si="7"/>
        <v>0.5714285714285714</v>
      </c>
      <c r="E27" s="303">
        <f t="shared" si="8"/>
        <v>8.9786756453423128E-3</v>
      </c>
      <c r="F27" s="304">
        <f t="shared" si="9"/>
        <v>7.2595281306715061E-3</v>
      </c>
      <c r="G27" s="301">
        <v>0</v>
      </c>
      <c r="H27" s="302">
        <f t="shared" si="10"/>
        <v>0</v>
      </c>
      <c r="I27" s="303">
        <f t="shared" si="11"/>
        <v>0</v>
      </c>
      <c r="J27" s="317">
        <f t="shared" si="0"/>
        <v>0</v>
      </c>
      <c r="K27" s="314">
        <v>4</v>
      </c>
      <c r="L27" s="302">
        <f t="shared" si="12"/>
        <v>0.2857142857142857</v>
      </c>
      <c r="M27" s="303">
        <f t="shared" si="1"/>
        <v>3.7037037037037035E-2</v>
      </c>
      <c r="N27" s="304">
        <f t="shared" si="2"/>
        <v>3.629764065335753E-3</v>
      </c>
      <c r="O27" s="301">
        <v>2</v>
      </c>
      <c r="P27" s="302">
        <f t="shared" si="13"/>
        <v>0.14285714285714285</v>
      </c>
      <c r="Q27" s="303">
        <f t="shared" si="3"/>
        <v>3.7037037037037035E-2</v>
      </c>
      <c r="R27" s="317">
        <f t="shared" si="4"/>
        <v>1.8148820326678765E-3</v>
      </c>
      <c r="S27" s="314">
        <v>14</v>
      </c>
      <c r="T27" s="302">
        <v>1</v>
      </c>
      <c r="U27" s="303">
        <f t="shared" si="5"/>
        <v>1.2704174228675136E-2</v>
      </c>
      <c r="V27" s="304">
        <f t="shared" si="6"/>
        <v>1.2704174228675136E-2</v>
      </c>
    </row>
    <row r="28" spans="1:22" s="83" customFormat="1" ht="13.15" customHeight="1" x14ac:dyDescent="0.2">
      <c r="A28" s="292"/>
      <c r="B28" s="321" t="s">
        <v>19</v>
      </c>
      <c r="C28" s="314">
        <v>16</v>
      </c>
      <c r="D28" s="302">
        <f t="shared" si="7"/>
        <v>0.94117647058823528</v>
      </c>
      <c r="E28" s="303">
        <f t="shared" si="8"/>
        <v>1.7957351290684626E-2</v>
      </c>
      <c r="F28" s="304">
        <f t="shared" si="9"/>
        <v>1.4519056261343012E-2</v>
      </c>
      <c r="G28" s="301">
        <v>1</v>
      </c>
      <c r="H28" s="302">
        <f t="shared" si="10"/>
        <v>5.8823529411764705E-2</v>
      </c>
      <c r="I28" s="303">
        <f t="shared" si="11"/>
        <v>2.0408163265306121E-2</v>
      </c>
      <c r="J28" s="317">
        <f t="shared" si="0"/>
        <v>9.0744101633393826E-4</v>
      </c>
      <c r="K28" s="314">
        <v>0</v>
      </c>
      <c r="L28" s="302">
        <f t="shared" si="12"/>
        <v>0</v>
      </c>
      <c r="M28" s="303">
        <f t="shared" si="1"/>
        <v>0</v>
      </c>
      <c r="N28" s="304">
        <f t="shared" si="2"/>
        <v>0</v>
      </c>
      <c r="O28" s="301">
        <v>0</v>
      </c>
      <c r="P28" s="302">
        <f t="shared" si="13"/>
        <v>0</v>
      </c>
      <c r="Q28" s="303">
        <f t="shared" si="3"/>
        <v>0</v>
      </c>
      <c r="R28" s="317">
        <f t="shared" si="4"/>
        <v>0</v>
      </c>
      <c r="S28" s="314">
        <v>17</v>
      </c>
      <c r="T28" s="302">
        <v>1</v>
      </c>
      <c r="U28" s="303">
        <f t="shared" si="5"/>
        <v>1.5426497277676952E-2</v>
      </c>
      <c r="V28" s="304">
        <f t="shared" si="6"/>
        <v>1.5426497277676952E-2</v>
      </c>
    </row>
    <row r="29" spans="1:22" s="83" customFormat="1" ht="13.15" customHeight="1" x14ac:dyDescent="0.2">
      <c r="A29" s="292"/>
      <c r="B29" s="321" t="s">
        <v>20</v>
      </c>
      <c r="C29" s="314">
        <v>44</v>
      </c>
      <c r="D29" s="302">
        <f t="shared" si="7"/>
        <v>0.88</v>
      </c>
      <c r="E29" s="303">
        <f t="shared" si="8"/>
        <v>4.9382716049382713E-2</v>
      </c>
      <c r="F29" s="304">
        <f t="shared" si="9"/>
        <v>3.9927404718693285E-2</v>
      </c>
      <c r="G29" s="301">
        <v>0</v>
      </c>
      <c r="H29" s="302">
        <f t="shared" si="10"/>
        <v>0</v>
      </c>
      <c r="I29" s="303">
        <f t="shared" si="11"/>
        <v>0</v>
      </c>
      <c r="J29" s="317">
        <f t="shared" si="0"/>
        <v>0</v>
      </c>
      <c r="K29" s="314">
        <v>3</v>
      </c>
      <c r="L29" s="302">
        <f t="shared" si="12"/>
        <v>0.06</v>
      </c>
      <c r="M29" s="303">
        <f t="shared" si="1"/>
        <v>2.7777777777777776E-2</v>
      </c>
      <c r="N29" s="304">
        <f t="shared" si="2"/>
        <v>2.7223230490018148E-3</v>
      </c>
      <c r="O29" s="301">
        <v>3</v>
      </c>
      <c r="P29" s="302">
        <f t="shared" si="13"/>
        <v>0.06</v>
      </c>
      <c r="Q29" s="303">
        <f t="shared" si="3"/>
        <v>5.5555555555555552E-2</v>
      </c>
      <c r="R29" s="317">
        <f t="shared" si="4"/>
        <v>2.7223230490018148E-3</v>
      </c>
      <c r="S29" s="314">
        <v>50</v>
      </c>
      <c r="T29" s="302">
        <v>1</v>
      </c>
      <c r="U29" s="303">
        <f t="shared" si="5"/>
        <v>4.5372050816696916E-2</v>
      </c>
      <c r="V29" s="304">
        <f t="shared" si="6"/>
        <v>4.5372050816696916E-2</v>
      </c>
    </row>
    <row r="30" spans="1:22" s="83" customFormat="1" ht="13.15" customHeight="1" x14ac:dyDescent="0.2">
      <c r="A30" s="292"/>
      <c r="B30" s="321" t="s">
        <v>36</v>
      </c>
      <c r="C30" s="314">
        <v>26</v>
      </c>
      <c r="D30" s="302">
        <f t="shared" si="7"/>
        <v>0.96296296296296291</v>
      </c>
      <c r="E30" s="303">
        <f t="shared" si="8"/>
        <v>2.9180695847362513E-2</v>
      </c>
      <c r="F30" s="304">
        <f t="shared" si="9"/>
        <v>2.3593466424682397E-2</v>
      </c>
      <c r="G30" s="301">
        <v>0</v>
      </c>
      <c r="H30" s="302">
        <f t="shared" si="10"/>
        <v>0</v>
      </c>
      <c r="I30" s="303">
        <f t="shared" si="11"/>
        <v>0</v>
      </c>
      <c r="J30" s="317">
        <f t="shared" si="0"/>
        <v>0</v>
      </c>
      <c r="K30" s="314">
        <v>1</v>
      </c>
      <c r="L30" s="302">
        <f t="shared" si="12"/>
        <v>3.7037037037037035E-2</v>
      </c>
      <c r="M30" s="303">
        <f t="shared" si="1"/>
        <v>9.2592592592592587E-3</v>
      </c>
      <c r="N30" s="304">
        <f t="shared" si="2"/>
        <v>9.0744101633393826E-4</v>
      </c>
      <c r="O30" s="301">
        <v>0</v>
      </c>
      <c r="P30" s="302">
        <f t="shared" si="13"/>
        <v>0</v>
      </c>
      <c r="Q30" s="303">
        <f t="shared" si="3"/>
        <v>0</v>
      </c>
      <c r="R30" s="317">
        <f t="shared" si="4"/>
        <v>0</v>
      </c>
      <c r="S30" s="314">
        <v>27</v>
      </c>
      <c r="T30" s="302">
        <v>1</v>
      </c>
      <c r="U30" s="303">
        <f t="shared" si="5"/>
        <v>2.4500907441016333E-2</v>
      </c>
      <c r="V30" s="304">
        <f t="shared" si="6"/>
        <v>2.4500907441016333E-2</v>
      </c>
    </row>
    <row r="31" spans="1:22" s="83" customFormat="1" ht="13.15" customHeight="1" x14ac:dyDescent="0.2">
      <c r="A31" s="292"/>
      <c r="B31" s="321" t="s">
        <v>37</v>
      </c>
      <c r="C31" s="314">
        <v>31</v>
      </c>
      <c r="D31" s="302">
        <f t="shared" si="7"/>
        <v>1</v>
      </c>
      <c r="E31" s="303">
        <f t="shared" si="8"/>
        <v>3.479236812570146E-2</v>
      </c>
      <c r="F31" s="304">
        <f t="shared" si="9"/>
        <v>2.8130671506352088E-2</v>
      </c>
      <c r="G31" s="301">
        <v>0</v>
      </c>
      <c r="H31" s="302">
        <f t="shared" si="10"/>
        <v>0</v>
      </c>
      <c r="I31" s="303">
        <f t="shared" si="11"/>
        <v>0</v>
      </c>
      <c r="J31" s="317">
        <f t="shared" si="0"/>
        <v>0</v>
      </c>
      <c r="K31" s="314">
        <v>0</v>
      </c>
      <c r="L31" s="302">
        <f t="shared" si="12"/>
        <v>0</v>
      </c>
      <c r="M31" s="303">
        <f t="shared" si="1"/>
        <v>0</v>
      </c>
      <c r="N31" s="304">
        <f t="shared" si="2"/>
        <v>0</v>
      </c>
      <c r="O31" s="301">
        <v>0</v>
      </c>
      <c r="P31" s="302">
        <f t="shared" si="13"/>
        <v>0</v>
      </c>
      <c r="Q31" s="303">
        <f t="shared" si="3"/>
        <v>0</v>
      </c>
      <c r="R31" s="317">
        <f t="shared" si="4"/>
        <v>0</v>
      </c>
      <c r="S31" s="314">
        <v>31</v>
      </c>
      <c r="T31" s="302">
        <v>1</v>
      </c>
      <c r="U31" s="303">
        <f t="shared" si="5"/>
        <v>2.8130671506352088E-2</v>
      </c>
      <c r="V31" s="304">
        <f t="shared" si="6"/>
        <v>2.8130671506352088E-2</v>
      </c>
    </row>
    <row r="32" spans="1:22" s="83" customFormat="1" ht="13.15" customHeight="1" x14ac:dyDescent="0.2">
      <c r="A32" s="292"/>
      <c r="B32" s="321" t="s">
        <v>40</v>
      </c>
      <c r="C32" s="314">
        <v>42</v>
      </c>
      <c r="D32" s="302">
        <f t="shared" si="7"/>
        <v>0.72413793103448276</v>
      </c>
      <c r="E32" s="303">
        <f t="shared" si="8"/>
        <v>4.7138047138047139E-2</v>
      </c>
      <c r="F32" s="304">
        <f t="shared" si="9"/>
        <v>3.8112522686025406E-2</v>
      </c>
      <c r="G32" s="301">
        <v>1</v>
      </c>
      <c r="H32" s="302">
        <f t="shared" si="10"/>
        <v>1.7241379310344827E-2</v>
      </c>
      <c r="I32" s="303">
        <f t="shared" si="11"/>
        <v>2.0408163265306121E-2</v>
      </c>
      <c r="J32" s="317">
        <f t="shared" si="0"/>
        <v>9.0744101633393826E-4</v>
      </c>
      <c r="K32" s="314">
        <v>9</v>
      </c>
      <c r="L32" s="302">
        <f t="shared" si="12"/>
        <v>0.15517241379310345</v>
      </c>
      <c r="M32" s="303">
        <f t="shared" si="1"/>
        <v>8.3333333333333329E-2</v>
      </c>
      <c r="N32" s="304">
        <f t="shared" si="2"/>
        <v>8.1669691470054439E-3</v>
      </c>
      <c r="O32" s="301">
        <v>6</v>
      </c>
      <c r="P32" s="302">
        <f t="shared" si="13"/>
        <v>0.10344827586206896</v>
      </c>
      <c r="Q32" s="303">
        <f t="shared" si="3"/>
        <v>0.1111111111111111</v>
      </c>
      <c r="R32" s="317">
        <f t="shared" si="4"/>
        <v>5.4446460980036296E-3</v>
      </c>
      <c r="S32" s="314">
        <v>58</v>
      </c>
      <c r="T32" s="302">
        <v>1</v>
      </c>
      <c r="U32" s="303">
        <f t="shared" si="5"/>
        <v>5.2631578947368418E-2</v>
      </c>
      <c r="V32" s="304">
        <f t="shared" si="6"/>
        <v>5.2631578947368418E-2</v>
      </c>
    </row>
    <row r="33" spans="1:22" s="83" customFormat="1" ht="13.15" customHeight="1" x14ac:dyDescent="0.2">
      <c r="A33" s="292"/>
      <c r="B33" s="321" t="s">
        <v>21</v>
      </c>
      <c r="C33" s="314">
        <v>23</v>
      </c>
      <c r="D33" s="302">
        <f t="shared" si="7"/>
        <v>1</v>
      </c>
      <c r="E33" s="303">
        <f t="shared" si="8"/>
        <v>2.5813692480359147E-2</v>
      </c>
      <c r="F33" s="304">
        <f t="shared" si="9"/>
        <v>2.0871143375680582E-2</v>
      </c>
      <c r="G33" s="301">
        <v>0</v>
      </c>
      <c r="H33" s="302">
        <f t="shared" si="10"/>
        <v>0</v>
      </c>
      <c r="I33" s="303">
        <f t="shared" si="11"/>
        <v>0</v>
      </c>
      <c r="J33" s="317">
        <f t="shared" si="0"/>
        <v>0</v>
      </c>
      <c r="K33" s="314">
        <v>0</v>
      </c>
      <c r="L33" s="302">
        <f t="shared" si="12"/>
        <v>0</v>
      </c>
      <c r="M33" s="303">
        <f t="shared" si="1"/>
        <v>0</v>
      </c>
      <c r="N33" s="304">
        <f t="shared" si="2"/>
        <v>0</v>
      </c>
      <c r="O33" s="301">
        <v>0</v>
      </c>
      <c r="P33" s="302">
        <f t="shared" si="13"/>
        <v>0</v>
      </c>
      <c r="Q33" s="303">
        <f t="shared" si="3"/>
        <v>0</v>
      </c>
      <c r="R33" s="317">
        <f t="shared" si="4"/>
        <v>0</v>
      </c>
      <c r="S33" s="314">
        <v>23</v>
      </c>
      <c r="T33" s="302">
        <v>1</v>
      </c>
      <c r="U33" s="303">
        <f t="shared" si="5"/>
        <v>2.0871143375680582E-2</v>
      </c>
      <c r="V33" s="304">
        <f t="shared" si="6"/>
        <v>2.0871143375680582E-2</v>
      </c>
    </row>
    <row r="34" spans="1:22" s="83" customFormat="1" ht="13.15" customHeight="1" x14ac:dyDescent="0.2">
      <c r="A34" s="292"/>
      <c r="B34" s="321" t="s">
        <v>7</v>
      </c>
      <c r="C34" s="314">
        <v>60</v>
      </c>
      <c r="D34" s="302">
        <f t="shared" si="7"/>
        <v>0.82191780821917804</v>
      </c>
      <c r="E34" s="303">
        <f t="shared" si="8"/>
        <v>6.7340067340067339E-2</v>
      </c>
      <c r="F34" s="304">
        <f t="shared" si="9"/>
        <v>5.4446460980036297E-2</v>
      </c>
      <c r="G34" s="301">
        <v>2</v>
      </c>
      <c r="H34" s="302">
        <f t="shared" si="10"/>
        <v>2.7397260273972601E-2</v>
      </c>
      <c r="I34" s="303">
        <f t="shared" si="11"/>
        <v>4.0816326530612242E-2</v>
      </c>
      <c r="J34" s="317">
        <f t="shared" si="0"/>
        <v>1.8148820326678765E-3</v>
      </c>
      <c r="K34" s="314">
        <v>11</v>
      </c>
      <c r="L34" s="302">
        <f t="shared" si="12"/>
        <v>0.15068493150684931</v>
      </c>
      <c r="M34" s="303">
        <f t="shared" si="1"/>
        <v>0.10185185185185185</v>
      </c>
      <c r="N34" s="304">
        <f t="shared" si="2"/>
        <v>9.9818511796733213E-3</v>
      </c>
      <c r="O34" s="301">
        <v>0</v>
      </c>
      <c r="P34" s="302">
        <f t="shared" si="13"/>
        <v>0</v>
      </c>
      <c r="Q34" s="303">
        <f t="shared" si="3"/>
        <v>0</v>
      </c>
      <c r="R34" s="317">
        <f t="shared" si="4"/>
        <v>0</v>
      </c>
      <c r="S34" s="314">
        <v>73</v>
      </c>
      <c r="T34" s="302">
        <v>1</v>
      </c>
      <c r="U34" s="303">
        <f t="shared" si="5"/>
        <v>6.6243194192377494E-2</v>
      </c>
      <c r="V34" s="304">
        <f t="shared" si="6"/>
        <v>6.6243194192377494E-2</v>
      </c>
    </row>
    <row r="35" spans="1:22" s="83" customFormat="1" ht="13.15" customHeight="1" x14ac:dyDescent="0.2">
      <c r="A35" s="292"/>
      <c r="B35" s="321" t="s">
        <v>32</v>
      </c>
      <c r="C35" s="314">
        <v>17</v>
      </c>
      <c r="D35" s="302">
        <f t="shared" si="7"/>
        <v>0.94444444444444442</v>
      </c>
      <c r="E35" s="303">
        <f t="shared" si="8"/>
        <v>1.9079685746352413E-2</v>
      </c>
      <c r="F35" s="304">
        <f t="shared" si="9"/>
        <v>1.5426497277676952E-2</v>
      </c>
      <c r="G35" s="301">
        <v>0</v>
      </c>
      <c r="H35" s="302">
        <f t="shared" si="10"/>
        <v>0</v>
      </c>
      <c r="I35" s="303">
        <f t="shared" si="11"/>
        <v>0</v>
      </c>
      <c r="J35" s="317">
        <f t="shared" si="0"/>
        <v>0</v>
      </c>
      <c r="K35" s="314">
        <v>0</v>
      </c>
      <c r="L35" s="302">
        <f t="shared" si="12"/>
        <v>0</v>
      </c>
      <c r="M35" s="303">
        <f t="shared" si="1"/>
        <v>0</v>
      </c>
      <c r="N35" s="304">
        <f t="shared" si="2"/>
        <v>0</v>
      </c>
      <c r="O35" s="301">
        <v>1</v>
      </c>
      <c r="P35" s="302">
        <f t="shared" si="13"/>
        <v>5.5555555555555552E-2</v>
      </c>
      <c r="Q35" s="303">
        <f t="shared" si="3"/>
        <v>1.8518518518518517E-2</v>
      </c>
      <c r="R35" s="317">
        <f t="shared" si="4"/>
        <v>9.0744101633393826E-4</v>
      </c>
      <c r="S35" s="314">
        <v>18</v>
      </c>
      <c r="T35" s="302">
        <v>1</v>
      </c>
      <c r="U35" s="303">
        <f t="shared" si="5"/>
        <v>1.6333938294010888E-2</v>
      </c>
      <c r="V35" s="304">
        <f t="shared" si="6"/>
        <v>1.6333938294010888E-2</v>
      </c>
    </row>
    <row r="36" spans="1:22" s="83" customFormat="1" ht="13.15" customHeight="1" x14ac:dyDescent="0.2">
      <c r="A36" s="292"/>
      <c r="B36" s="321" t="s">
        <v>3</v>
      </c>
      <c r="C36" s="314">
        <v>17</v>
      </c>
      <c r="D36" s="302">
        <f t="shared" si="7"/>
        <v>0.85</v>
      </c>
      <c r="E36" s="303">
        <f t="shared" si="8"/>
        <v>1.9079685746352413E-2</v>
      </c>
      <c r="F36" s="304">
        <f t="shared" si="9"/>
        <v>1.5426497277676952E-2</v>
      </c>
      <c r="G36" s="301">
        <v>0</v>
      </c>
      <c r="H36" s="302">
        <f t="shared" si="10"/>
        <v>0</v>
      </c>
      <c r="I36" s="303">
        <f t="shared" si="11"/>
        <v>0</v>
      </c>
      <c r="J36" s="317">
        <f t="shared" si="0"/>
        <v>0</v>
      </c>
      <c r="K36" s="314">
        <v>2</v>
      </c>
      <c r="L36" s="302">
        <f t="shared" si="12"/>
        <v>0.1</v>
      </c>
      <c r="M36" s="303">
        <f t="shared" si="1"/>
        <v>1.8518518518518517E-2</v>
      </c>
      <c r="N36" s="304">
        <f t="shared" si="2"/>
        <v>1.8148820326678765E-3</v>
      </c>
      <c r="O36" s="301">
        <v>1</v>
      </c>
      <c r="P36" s="302">
        <f t="shared" si="13"/>
        <v>0.05</v>
      </c>
      <c r="Q36" s="303">
        <f t="shared" si="3"/>
        <v>1.8518518518518517E-2</v>
      </c>
      <c r="R36" s="317">
        <f t="shared" si="4"/>
        <v>9.0744101633393826E-4</v>
      </c>
      <c r="S36" s="314">
        <v>20</v>
      </c>
      <c r="T36" s="302">
        <v>1</v>
      </c>
      <c r="U36" s="303">
        <f t="shared" si="5"/>
        <v>1.8148820326678767E-2</v>
      </c>
      <c r="V36" s="304">
        <f t="shared" si="6"/>
        <v>1.8148820326678767E-2</v>
      </c>
    </row>
    <row r="37" spans="1:22" s="83" customFormat="1" ht="13.15" customHeight="1" x14ac:dyDescent="0.2">
      <c r="A37" s="292"/>
      <c r="B37" s="321" t="s">
        <v>139</v>
      </c>
      <c r="C37" s="314">
        <v>34</v>
      </c>
      <c r="D37" s="302">
        <f t="shared" si="7"/>
        <v>0.97142857142857142</v>
      </c>
      <c r="E37" s="303">
        <f t="shared" si="8"/>
        <v>3.8159371492704826E-2</v>
      </c>
      <c r="F37" s="304">
        <f t="shared" si="9"/>
        <v>3.0852994555353903E-2</v>
      </c>
      <c r="G37" s="301">
        <v>0</v>
      </c>
      <c r="H37" s="302">
        <f t="shared" si="10"/>
        <v>0</v>
      </c>
      <c r="I37" s="303">
        <f t="shared" si="11"/>
        <v>0</v>
      </c>
      <c r="J37" s="317">
        <f t="shared" si="0"/>
        <v>0</v>
      </c>
      <c r="K37" s="314">
        <v>0</v>
      </c>
      <c r="L37" s="302">
        <f t="shared" si="12"/>
        <v>0</v>
      </c>
      <c r="M37" s="303">
        <f t="shared" si="1"/>
        <v>0</v>
      </c>
      <c r="N37" s="304">
        <f t="shared" si="2"/>
        <v>0</v>
      </c>
      <c r="O37" s="301">
        <v>1</v>
      </c>
      <c r="P37" s="302">
        <f t="shared" si="13"/>
        <v>2.8571428571428571E-2</v>
      </c>
      <c r="Q37" s="303">
        <f t="shared" si="3"/>
        <v>1.8518518518518517E-2</v>
      </c>
      <c r="R37" s="317">
        <f t="shared" si="4"/>
        <v>9.0744101633393826E-4</v>
      </c>
      <c r="S37" s="314">
        <v>35</v>
      </c>
      <c r="T37" s="302">
        <v>1</v>
      </c>
      <c r="U37" s="303">
        <f t="shared" si="5"/>
        <v>3.1760435571687839E-2</v>
      </c>
      <c r="V37" s="304">
        <f t="shared" si="6"/>
        <v>3.1760435571687839E-2</v>
      </c>
    </row>
    <row r="38" spans="1:22" ht="13.15" customHeight="1" x14ac:dyDescent="0.25">
      <c r="A38" s="293"/>
      <c r="B38" s="11"/>
      <c r="C38" s="315"/>
      <c r="D38" s="302"/>
      <c r="E38" s="306"/>
      <c r="F38" s="307"/>
      <c r="G38" s="305"/>
      <c r="H38" s="306"/>
      <c r="I38" s="306"/>
      <c r="J38" s="318"/>
      <c r="K38" s="315"/>
      <c r="L38" s="302"/>
      <c r="M38" s="306"/>
      <c r="N38" s="307"/>
      <c r="O38" s="305"/>
      <c r="P38" s="302"/>
      <c r="Q38" s="306"/>
      <c r="R38" s="318"/>
      <c r="S38" s="315"/>
      <c r="T38" s="302"/>
      <c r="U38" s="306"/>
      <c r="V38" s="307"/>
    </row>
    <row r="39" spans="1:22" s="83" customFormat="1" ht="13.15" customHeight="1" x14ac:dyDescent="0.25">
      <c r="A39" s="294"/>
      <c r="B39" s="322" t="s">
        <v>22</v>
      </c>
      <c r="C39" s="316">
        <f>SUM(C8:C38)</f>
        <v>891</v>
      </c>
      <c r="D39" s="309">
        <f>C39/$S39</f>
        <v>0.80852994555353896</v>
      </c>
      <c r="E39" s="310">
        <v>1</v>
      </c>
      <c r="F39" s="312">
        <f>C39/$S$39</f>
        <v>0.80852994555353896</v>
      </c>
      <c r="G39" s="308">
        <f>SUM(G8:G38)</f>
        <v>49</v>
      </c>
      <c r="H39" s="311">
        <f>G39/$S39</f>
        <v>4.4464609800362979E-2</v>
      </c>
      <c r="I39" s="310">
        <v>1</v>
      </c>
      <c r="J39" s="319">
        <f>G39/$S$39</f>
        <v>4.4464609800362979E-2</v>
      </c>
      <c r="K39" s="316">
        <f>SUM(K8:K38)</f>
        <v>108</v>
      </c>
      <c r="L39" s="309">
        <f>K39/$S39</f>
        <v>9.8003629764065334E-2</v>
      </c>
      <c r="M39" s="310">
        <v>1</v>
      </c>
      <c r="N39" s="312">
        <f>K39/$S$39</f>
        <v>9.8003629764065334E-2</v>
      </c>
      <c r="O39" s="308">
        <f>SUM(O8:O38)</f>
        <v>54</v>
      </c>
      <c r="P39" s="309">
        <f>O39/$S39</f>
        <v>4.9001814882032667E-2</v>
      </c>
      <c r="Q39" s="310">
        <v>1</v>
      </c>
      <c r="R39" s="319">
        <f>O39/$S$39</f>
        <v>4.9001814882032667E-2</v>
      </c>
      <c r="S39" s="316">
        <f>SUM(S8:S38)</f>
        <v>1102</v>
      </c>
      <c r="T39" s="309">
        <v>1</v>
      </c>
      <c r="U39" s="310">
        <v>1</v>
      </c>
      <c r="V39" s="312">
        <f>S39/$S$39</f>
        <v>1</v>
      </c>
    </row>
    <row r="42" spans="1:22" ht="12.75" hidden="1" x14ac:dyDescent="0.2">
      <c r="A42" s="7" t="s">
        <v>75</v>
      </c>
    </row>
    <row r="43" spans="1:22" ht="12" hidden="1" customHeight="1" thickBot="1" x14ac:dyDescent="0.25"/>
    <row r="44" spans="1:22" ht="11.45" hidden="1" customHeight="1" x14ac:dyDescent="0.2">
      <c r="A44" s="224" t="s">
        <v>0</v>
      </c>
      <c r="B44" s="224" t="s">
        <v>0</v>
      </c>
      <c r="C44" s="623" t="s">
        <v>70</v>
      </c>
      <c r="D44" s="623"/>
      <c r="E44" s="623"/>
      <c r="F44" s="623"/>
      <c r="G44" s="623"/>
      <c r="H44" s="623"/>
      <c r="I44" s="623"/>
      <c r="J44" s="623"/>
      <c r="K44" s="623"/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227"/>
    </row>
    <row r="45" spans="1:22" ht="23.25" hidden="1" customHeight="1" x14ac:dyDescent="0.2">
      <c r="A45" s="225"/>
      <c r="B45" s="225"/>
      <c r="C45" s="620" t="s">
        <v>71</v>
      </c>
      <c r="D45" s="620"/>
      <c r="E45" s="620"/>
      <c r="F45" s="621"/>
      <c r="G45" s="622" t="s">
        <v>72</v>
      </c>
      <c r="H45" s="620"/>
      <c r="I45" s="620"/>
      <c r="J45" s="621"/>
      <c r="K45" s="622" t="s">
        <v>73</v>
      </c>
      <c r="L45" s="620"/>
      <c r="M45" s="620"/>
      <c r="N45" s="621"/>
      <c r="O45" s="622" t="s">
        <v>52</v>
      </c>
      <c r="P45" s="620"/>
      <c r="Q45" s="620"/>
      <c r="R45" s="621"/>
      <c r="S45" s="622" t="s">
        <v>22</v>
      </c>
      <c r="T45" s="620"/>
      <c r="U45" s="620"/>
      <c r="V45" s="620"/>
    </row>
    <row r="46" spans="1:22" ht="12" hidden="1" customHeight="1" thickBot="1" x14ac:dyDescent="0.25">
      <c r="A46" s="226"/>
      <c r="B46" s="226"/>
      <c r="C46" s="92" t="s">
        <v>53</v>
      </c>
      <c r="D46" s="93" t="s">
        <v>54</v>
      </c>
      <c r="E46" s="93" t="s">
        <v>55</v>
      </c>
      <c r="F46" s="93" t="s">
        <v>60</v>
      </c>
      <c r="G46" s="93" t="s">
        <v>53</v>
      </c>
      <c r="H46" s="93" t="s">
        <v>54</v>
      </c>
      <c r="I46" s="93" t="s">
        <v>55</v>
      </c>
      <c r="J46" s="93" t="s">
        <v>60</v>
      </c>
      <c r="K46" s="93" t="s">
        <v>53</v>
      </c>
      <c r="L46" s="93" t="s">
        <v>54</v>
      </c>
      <c r="M46" s="93" t="s">
        <v>55</v>
      </c>
      <c r="N46" s="93" t="s">
        <v>60</v>
      </c>
      <c r="O46" s="93" t="s">
        <v>53</v>
      </c>
      <c r="P46" s="93" t="s">
        <v>54</v>
      </c>
      <c r="Q46" s="93" t="s">
        <v>55</v>
      </c>
      <c r="R46" s="93" t="s">
        <v>60</v>
      </c>
      <c r="S46" s="93" t="s">
        <v>53</v>
      </c>
      <c r="T46" s="93" t="s">
        <v>54</v>
      </c>
      <c r="U46" s="93" t="s">
        <v>55</v>
      </c>
      <c r="V46" s="94" t="s">
        <v>60</v>
      </c>
    </row>
    <row r="47" spans="1:22" ht="13.5" hidden="1" x14ac:dyDescent="0.2">
      <c r="A47" s="223" t="s">
        <v>26</v>
      </c>
      <c r="B47" s="96" t="s">
        <v>1</v>
      </c>
      <c r="C47" s="97">
        <v>23</v>
      </c>
      <c r="D47" s="98">
        <v>0.74199999999999999</v>
      </c>
      <c r="E47" s="98">
        <v>3.5999999999999997E-2</v>
      </c>
      <c r="F47" s="98">
        <v>2.8000000000000001E-2</v>
      </c>
      <c r="G47" s="99">
        <v>7</v>
      </c>
      <c r="H47" s="98">
        <v>0.22600000000000001</v>
      </c>
      <c r="I47" s="98">
        <v>0.16700000000000001</v>
      </c>
      <c r="J47" s="98">
        <v>8.9999999999999993E-3</v>
      </c>
      <c r="K47" s="99">
        <v>0</v>
      </c>
      <c r="L47" s="98">
        <v>0</v>
      </c>
      <c r="M47" s="98">
        <v>0</v>
      </c>
      <c r="N47" s="98">
        <v>0</v>
      </c>
      <c r="O47" s="99">
        <v>1</v>
      </c>
      <c r="P47" s="98">
        <v>3.2000000000000001E-2</v>
      </c>
      <c r="Q47" s="98">
        <v>1.4999999999999999E-2</v>
      </c>
      <c r="R47" s="98">
        <v>1E-3</v>
      </c>
      <c r="S47" s="99">
        <v>31</v>
      </c>
      <c r="T47" s="98">
        <v>1</v>
      </c>
      <c r="U47" s="98">
        <v>3.7999999999999999E-2</v>
      </c>
      <c r="V47" s="100">
        <v>3.7999999999999999E-2</v>
      </c>
    </row>
    <row r="48" spans="1:22" ht="13.5" hidden="1" x14ac:dyDescent="0.2">
      <c r="A48" s="228"/>
      <c r="B48" s="101" t="s">
        <v>2</v>
      </c>
      <c r="C48" s="102">
        <v>8</v>
      </c>
      <c r="D48" s="103">
        <v>0.57099999999999995</v>
      </c>
      <c r="E48" s="103">
        <v>1.2E-2</v>
      </c>
      <c r="F48" s="103">
        <v>0.01</v>
      </c>
      <c r="G48" s="104">
        <v>1</v>
      </c>
      <c r="H48" s="103">
        <v>7.0999999999999994E-2</v>
      </c>
      <c r="I48" s="103">
        <v>2.4E-2</v>
      </c>
      <c r="J48" s="103">
        <v>1E-3</v>
      </c>
      <c r="K48" s="104">
        <v>5</v>
      </c>
      <c r="L48" s="103">
        <v>0.35699999999999998</v>
      </c>
      <c r="M48" s="103">
        <v>7.3999999999999996E-2</v>
      </c>
      <c r="N48" s="103">
        <v>6.0000000000000001E-3</v>
      </c>
      <c r="O48" s="104">
        <v>0</v>
      </c>
      <c r="P48" s="103">
        <v>0</v>
      </c>
      <c r="Q48" s="103">
        <v>0</v>
      </c>
      <c r="R48" s="103">
        <v>0</v>
      </c>
      <c r="S48" s="104">
        <v>14</v>
      </c>
      <c r="T48" s="103">
        <v>1</v>
      </c>
      <c r="U48" s="103">
        <v>1.7000000000000001E-2</v>
      </c>
      <c r="V48" s="105">
        <v>1.7000000000000001E-2</v>
      </c>
    </row>
    <row r="49" spans="1:22" ht="13.5" hidden="1" x14ac:dyDescent="0.2">
      <c r="A49" s="228"/>
      <c r="B49" s="101" t="s">
        <v>13</v>
      </c>
      <c r="C49" s="102">
        <v>15</v>
      </c>
      <c r="D49" s="103">
        <v>1</v>
      </c>
      <c r="E49" s="103">
        <v>2.3E-2</v>
      </c>
      <c r="F49" s="103">
        <v>1.7999999999999999E-2</v>
      </c>
      <c r="G49" s="104">
        <v>0</v>
      </c>
      <c r="H49" s="103">
        <v>0</v>
      </c>
      <c r="I49" s="103">
        <v>0</v>
      </c>
      <c r="J49" s="103">
        <v>0</v>
      </c>
      <c r="K49" s="104">
        <v>0</v>
      </c>
      <c r="L49" s="103">
        <v>0</v>
      </c>
      <c r="M49" s="103">
        <v>0</v>
      </c>
      <c r="N49" s="103">
        <v>0</v>
      </c>
      <c r="O49" s="104">
        <v>0</v>
      </c>
      <c r="P49" s="103">
        <v>0</v>
      </c>
      <c r="Q49" s="103">
        <v>0</v>
      </c>
      <c r="R49" s="103">
        <v>0</v>
      </c>
      <c r="S49" s="104">
        <v>15</v>
      </c>
      <c r="T49" s="103">
        <v>1</v>
      </c>
      <c r="U49" s="103">
        <v>1.7999999999999999E-2</v>
      </c>
      <c r="V49" s="105">
        <v>1.7999999999999999E-2</v>
      </c>
    </row>
    <row r="50" spans="1:22" ht="13.5" hidden="1" x14ac:dyDescent="0.2">
      <c r="A50" s="228"/>
      <c r="B50" s="101" t="s">
        <v>4</v>
      </c>
      <c r="C50" s="102">
        <v>41</v>
      </c>
      <c r="D50" s="103">
        <v>0.61199999999999999</v>
      </c>
      <c r="E50" s="103">
        <v>6.3E-2</v>
      </c>
      <c r="F50" s="103">
        <v>0.05</v>
      </c>
      <c r="G50" s="104">
        <v>1</v>
      </c>
      <c r="H50" s="103">
        <v>1.4999999999999999E-2</v>
      </c>
      <c r="I50" s="103">
        <v>2.4E-2</v>
      </c>
      <c r="J50" s="103">
        <v>1E-3</v>
      </c>
      <c r="K50" s="104">
        <v>9</v>
      </c>
      <c r="L50" s="103">
        <v>0.13400000000000001</v>
      </c>
      <c r="M50" s="103">
        <v>0.13200000000000001</v>
      </c>
      <c r="N50" s="103">
        <v>1.0999999999999999E-2</v>
      </c>
      <c r="O50" s="104">
        <v>16</v>
      </c>
      <c r="P50" s="103">
        <v>0.23899999999999999</v>
      </c>
      <c r="Q50" s="103">
        <v>0.246</v>
      </c>
      <c r="R50" s="103">
        <v>1.9E-2</v>
      </c>
      <c r="S50" s="104">
        <v>67</v>
      </c>
      <c r="T50" s="103">
        <v>1</v>
      </c>
      <c r="U50" s="103">
        <v>8.2000000000000003E-2</v>
      </c>
      <c r="V50" s="105">
        <v>8.2000000000000003E-2</v>
      </c>
    </row>
    <row r="51" spans="1:22" ht="13.5" hidden="1" x14ac:dyDescent="0.2">
      <c r="A51" s="228"/>
      <c r="B51" s="101" t="s">
        <v>6</v>
      </c>
      <c r="C51" s="102">
        <v>10</v>
      </c>
      <c r="D51" s="103">
        <v>1</v>
      </c>
      <c r="E51" s="103">
        <v>1.4999999999999999E-2</v>
      </c>
      <c r="F51" s="103">
        <v>1.2E-2</v>
      </c>
      <c r="G51" s="104">
        <v>0</v>
      </c>
      <c r="H51" s="103">
        <v>0</v>
      </c>
      <c r="I51" s="103">
        <v>0</v>
      </c>
      <c r="J51" s="103">
        <v>0</v>
      </c>
      <c r="K51" s="104">
        <v>0</v>
      </c>
      <c r="L51" s="103">
        <v>0</v>
      </c>
      <c r="M51" s="103">
        <v>0</v>
      </c>
      <c r="N51" s="103">
        <v>0</v>
      </c>
      <c r="O51" s="104">
        <v>0</v>
      </c>
      <c r="P51" s="103">
        <v>0</v>
      </c>
      <c r="Q51" s="103">
        <v>0</v>
      </c>
      <c r="R51" s="103">
        <v>0</v>
      </c>
      <c r="S51" s="104">
        <v>10</v>
      </c>
      <c r="T51" s="103">
        <v>1</v>
      </c>
      <c r="U51" s="103">
        <v>1.2E-2</v>
      </c>
      <c r="V51" s="105">
        <v>1.2E-2</v>
      </c>
    </row>
    <row r="52" spans="1:22" ht="13.5" hidden="1" x14ac:dyDescent="0.2">
      <c r="A52" s="228"/>
      <c r="B52" s="101" t="s">
        <v>8</v>
      </c>
      <c r="C52" s="102">
        <v>8</v>
      </c>
      <c r="D52" s="103">
        <v>0.53300000000000003</v>
      </c>
      <c r="E52" s="103">
        <v>1.2E-2</v>
      </c>
      <c r="F52" s="103">
        <v>0.01</v>
      </c>
      <c r="G52" s="104">
        <v>0</v>
      </c>
      <c r="H52" s="103">
        <v>0</v>
      </c>
      <c r="I52" s="103">
        <v>0</v>
      </c>
      <c r="J52" s="103">
        <v>0</v>
      </c>
      <c r="K52" s="104">
        <v>1</v>
      </c>
      <c r="L52" s="103">
        <v>6.7000000000000004E-2</v>
      </c>
      <c r="M52" s="103">
        <v>1.4999999999999999E-2</v>
      </c>
      <c r="N52" s="103">
        <v>1E-3</v>
      </c>
      <c r="O52" s="104">
        <v>6</v>
      </c>
      <c r="P52" s="103">
        <v>0.4</v>
      </c>
      <c r="Q52" s="103">
        <v>9.1999999999999998E-2</v>
      </c>
      <c r="R52" s="103">
        <v>7.0000000000000001E-3</v>
      </c>
      <c r="S52" s="104">
        <v>15</v>
      </c>
      <c r="T52" s="103">
        <v>1</v>
      </c>
      <c r="U52" s="103">
        <v>1.7999999999999999E-2</v>
      </c>
      <c r="V52" s="105">
        <v>1.7999999999999999E-2</v>
      </c>
    </row>
    <row r="53" spans="1:22" ht="13.5" hidden="1" x14ac:dyDescent="0.2">
      <c r="A53" s="228"/>
      <c r="B53" s="101" t="s">
        <v>9</v>
      </c>
      <c r="C53" s="102">
        <v>32</v>
      </c>
      <c r="D53" s="103">
        <v>0.91400000000000003</v>
      </c>
      <c r="E53" s="103">
        <v>4.9000000000000002E-2</v>
      </c>
      <c r="F53" s="103">
        <v>3.9E-2</v>
      </c>
      <c r="G53" s="104">
        <v>0</v>
      </c>
      <c r="H53" s="103">
        <v>0</v>
      </c>
      <c r="I53" s="103">
        <v>0</v>
      </c>
      <c r="J53" s="103">
        <v>0</v>
      </c>
      <c r="K53" s="104">
        <v>1</v>
      </c>
      <c r="L53" s="103">
        <v>2.9000000000000001E-2</v>
      </c>
      <c r="M53" s="103">
        <v>1.4999999999999999E-2</v>
      </c>
      <c r="N53" s="103">
        <v>1E-3</v>
      </c>
      <c r="O53" s="104">
        <v>2</v>
      </c>
      <c r="P53" s="103">
        <v>5.7000000000000002E-2</v>
      </c>
      <c r="Q53" s="103">
        <v>3.1E-2</v>
      </c>
      <c r="R53" s="103">
        <v>2E-3</v>
      </c>
      <c r="S53" s="104">
        <v>35</v>
      </c>
      <c r="T53" s="103">
        <v>1</v>
      </c>
      <c r="U53" s="103">
        <v>4.2999999999999997E-2</v>
      </c>
      <c r="V53" s="105">
        <v>4.2999999999999997E-2</v>
      </c>
    </row>
    <row r="54" spans="1:22" ht="13.5" hidden="1" x14ac:dyDescent="0.2">
      <c r="A54" s="228"/>
      <c r="B54" s="101" t="s">
        <v>10</v>
      </c>
      <c r="C54" s="102">
        <v>23</v>
      </c>
      <c r="D54" s="103">
        <v>1</v>
      </c>
      <c r="E54" s="103">
        <v>3.5999999999999997E-2</v>
      </c>
      <c r="F54" s="103">
        <v>2.8000000000000001E-2</v>
      </c>
      <c r="G54" s="104">
        <v>0</v>
      </c>
      <c r="H54" s="103">
        <v>0</v>
      </c>
      <c r="I54" s="103">
        <v>0</v>
      </c>
      <c r="J54" s="103">
        <v>0</v>
      </c>
      <c r="K54" s="104">
        <v>0</v>
      </c>
      <c r="L54" s="103">
        <v>0</v>
      </c>
      <c r="M54" s="103">
        <v>0</v>
      </c>
      <c r="N54" s="103">
        <v>0</v>
      </c>
      <c r="O54" s="104">
        <v>0</v>
      </c>
      <c r="P54" s="103">
        <v>0</v>
      </c>
      <c r="Q54" s="103">
        <v>0</v>
      </c>
      <c r="R54" s="103">
        <v>0</v>
      </c>
      <c r="S54" s="104">
        <v>23</v>
      </c>
      <c r="T54" s="103">
        <v>1</v>
      </c>
      <c r="U54" s="103">
        <v>2.8000000000000001E-2</v>
      </c>
      <c r="V54" s="105">
        <v>2.8000000000000001E-2</v>
      </c>
    </row>
    <row r="55" spans="1:22" ht="13.5" hidden="1" x14ac:dyDescent="0.2">
      <c r="A55" s="228"/>
      <c r="B55" s="101" t="s">
        <v>5</v>
      </c>
      <c r="C55" s="102">
        <v>95</v>
      </c>
      <c r="D55" s="103">
        <v>0.68799999999999994</v>
      </c>
      <c r="E55" s="103">
        <v>0.14699999999999999</v>
      </c>
      <c r="F55" s="103">
        <v>0.11600000000000001</v>
      </c>
      <c r="G55" s="104">
        <v>24</v>
      </c>
      <c r="H55" s="103">
        <v>0.17399999999999999</v>
      </c>
      <c r="I55" s="103">
        <v>0.57099999999999995</v>
      </c>
      <c r="J55" s="103">
        <v>2.9000000000000001E-2</v>
      </c>
      <c r="K55" s="104">
        <v>16</v>
      </c>
      <c r="L55" s="103">
        <v>0.11600000000000001</v>
      </c>
      <c r="M55" s="103">
        <v>0.23499999999999999</v>
      </c>
      <c r="N55" s="103">
        <v>1.9E-2</v>
      </c>
      <c r="O55" s="104">
        <v>3</v>
      </c>
      <c r="P55" s="103">
        <v>2.1999999999999999E-2</v>
      </c>
      <c r="Q55" s="103">
        <v>4.5999999999999999E-2</v>
      </c>
      <c r="R55" s="103">
        <v>4.0000000000000001E-3</v>
      </c>
      <c r="S55" s="104">
        <v>138</v>
      </c>
      <c r="T55" s="103">
        <v>1</v>
      </c>
      <c r="U55" s="103">
        <v>0.16800000000000001</v>
      </c>
      <c r="V55" s="105">
        <v>0.16800000000000001</v>
      </c>
    </row>
    <row r="56" spans="1:22" ht="13.5" hidden="1" x14ac:dyDescent="0.2">
      <c r="A56" s="228"/>
      <c r="B56" s="101" t="s">
        <v>12</v>
      </c>
      <c r="C56" s="102">
        <v>14</v>
      </c>
      <c r="D56" s="103">
        <v>1</v>
      </c>
      <c r="E56" s="103">
        <v>2.1999999999999999E-2</v>
      </c>
      <c r="F56" s="103">
        <v>1.7000000000000001E-2</v>
      </c>
      <c r="G56" s="104">
        <v>0</v>
      </c>
      <c r="H56" s="103">
        <v>0</v>
      </c>
      <c r="I56" s="103">
        <v>0</v>
      </c>
      <c r="J56" s="103">
        <v>0</v>
      </c>
      <c r="K56" s="104">
        <v>0</v>
      </c>
      <c r="L56" s="103">
        <v>0</v>
      </c>
      <c r="M56" s="103">
        <v>0</v>
      </c>
      <c r="N56" s="103">
        <v>0</v>
      </c>
      <c r="O56" s="104">
        <v>0</v>
      </c>
      <c r="P56" s="103">
        <v>0</v>
      </c>
      <c r="Q56" s="103">
        <v>0</v>
      </c>
      <c r="R56" s="103">
        <v>0</v>
      </c>
      <c r="S56" s="104">
        <v>14</v>
      </c>
      <c r="T56" s="103">
        <v>1</v>
      </c>
      <c r="U56" s="103">
        <v>1.7000000000000001E-2</v>
      </c>
      <c r="V56" s="105">
        <v>1.7000000000000001E-2</v>
      </c>
    </row>
    <row r="57" spans="1:22" ht="13.5" hidden="1" x14ac:dyDescent="0.2">
      <c r="A57" s="228"/>
      <c r="B57" s="101" t="s">
        <v>14</v>
      </c>
      <c r="C57" s="102">
        <v>59</v>
      </c>
      <c r="D57" s="103">
        <v>0.95199999999999996</v>
      </c>
      <c r="E57" s="103">
        <v>9.0999999999999998E-2</v>
      </c>
      <c r="F57" s="103">
        <v>7.1999999999999995E-2</v>
      </c>
      <c r="G57" s="104">
        <v>1</v>
      </c>
      <c r="H57" s="103">
        <v>1.6E-2</v>
      </c>
      <c r="I57" s="103">
        <v>2.4E-2</v>
      </c>
      <c r="J57" s="103">
        <v>1E-3</v>
      </c>
      <c r="K57" s="104">
        <v>0</v>
      </c>
      <c r="L57" s="103">
        <v>0</v>
      </c>
      <c r="M57" s="103">
        <v>0</v>
      </c>
      <c r="N57" s="103">
        <v>0</v>
      </c>
      <c r="O57" s="104">
        <v>2</v>
      </c>
      <c r="P57" s="103">
        <v>3.2000000000000001E-2</v>
      </c>
      <c r="Q57" s="103">
        <v>3.1E-2</v>
      </c>
      <c r="R57" s="103">
        <v>2E-3</v>
      </c>
      <c r="S57" s="104">
        <v>62</v>
      </c>
      <c r="T57" s="103">
        <v>1</v>
      </c>
      <c r="U57" s="103">
        <v>7.4999999999999997E-2</v>
      </c>
      <c r="V57" s="105">
        <v>7.4999999999999997E-2</v>
      </c>
    </row>
    <row r="58" spans="1:22" ht="13.5" hidden="1" x14ac:dyDescent="0.2">
      <c r="A58" s="228"/>
      <c r="B58" s="101" t="s">
        <v>15</v>
      </c>
      <c r="C58" s="102">
        <v>34</v>
      </c>
      <c r="D58" s="103">
        <v>0.73899999999999999</v>
      </c>
      <c r="E58" s="103">
        <v>5.2999999999999999E-2</v>
      </c>
      <c r="F58" s="103">
        <v>4.1000000000000002E-2</v>
      </c>
      <c r="G58" s="104">
        <v>1</v>
      </c>
      <c r="H58" s="103">
        <v>2.1999999999999999E-2</v>
      </c>
      <c r="I58" s="103">
        <v>2.4E-2</v>
      </c>
      <c r="J58" s="103">
        <v>1E-3</v>
      </c>
      <c r="K58" s="104">
        <v>10</v>
      </c>
      <c r="L58" s="103">
        <v>0.217</v>
      </c>
      <c r="M58" s="103">
        <v>0.14699999999999999</v>
      </c>
      <c r="N58" s="103">
        <v>1.2E-2</v>
      </c>
      <c r="O58" s="104">
        <v>1</v>
      </c>
      <c r="P58" s="103">
        <v>2.1999999999999999E-2</v>
      </c>
      <c r="Q58" s="103">
        <v>1.4999999999999999E-2</v>
      </c>
      <c r="R58" s="103">
        <v>1E-3</v>
      </c>
      <c r="S58" s="104">
        <v>46</v>
      </c>
      <c r="T58" s="103">
        <v>1</v>
      </c>
      <c r="U58" s="103">
        <v>5.6000000000000001E-2</v>
      </c>
      <c r="V58" s="105">
        <v>5.6000000000000001E-2</v>
      </c>
    </row>
    <row r="59" spans="1:22" ht="13.5" hidden="1" x14ac:dyDescent="0.2">
      <c r="A59" s="228"/>
      <c r="B59" s="101" t="s">
        <v>16</v>
      </c>
      <c r="C59" s="102">
        <v>53</v>
      </c>
      <c r="D59" s="103">
        <v>0.96399999999999997</v>
      </c>
      <c r="E59" s="103">
        <v>8.2000000000000003E-2</v>
      </c>
      <c r="F59" s="103">
        <v>6.4000000000000001E-2</v>
      </c>
      <c r="G59" s="104">
        <v>1</v>
      </c>
      <c r="H59" s="103">
        <v>1.7999999999999999E-2</v>
      </c>
      <c r="I59" s="103">
        <v>2.4E-2</v>
      </c>
      <c r="J59" s="103">
        <v>1E-3</v>
      </c>
      <c r="K59" s="104">
        <v>0</v>
      </c>
      <c r="L59" s="103">
        <v>0</v>
      </c>
      <c r="M59" s="103">
        <v>0</v>
      </c>
      <c r="N59" s="103">
        <v>0</v>
      </c>
      <c r="O59" s="104">
        <v>1</v>
      </c>
      <c r="P59" s="103">
        <v>1.7999999999999999E-2</v>
      </c>
      <c r="Q59" s="103">
        <v>1.4999999999999999E-2</v>
      </c>
      <c r="R59" s="103">
        <v>1E-3</v>
      </c>
      <c r="S59" s="104">
        <v>55</v>
      </c>
      <c r="T59" s="103">
        <v>1</v>
      </c>
      <c r="U59" s="103">
        <v>6.7000000000000004E-2</v>
      </c>
      <c r="V59" s="105">
        <v>6.7000000000000004E-2</v>
      </c>
    </row>
    <row r="60" spans="1:22" ht="13.5" hidden="1" x14ac:dyDescent="0.2">
      <c r="A60" s="228"/>
      <c r="B60" s="101" t="s">
        <v>17</v>
      </c>
      <c r="C60" s="102">
        <v>21</v>
      </c>
      <c r="D60" s="103">
        <v>0.95499999999999996</v>
      </c>
      <c r="E60" s="103">
        <v>3.2000000000000001E-2</v>
      </c>
      <c r="F60" s="103">
        <v>2.5999999999999999E-2</v>
      </c>
      <c r="G60" s="104">
        <v>0</v>
      </c>
      <c r="H60" s="103">
        <v>0</v>
      </c>
      <c r="I60" s="103">
        <v>0</v>
      </c>
      <c r="J60" s="103">
        <v>0</v>
      </c>
      <c r="K60" s="104">
        <v>0</v>
      </c>
      <c r="L60" s="103">
        <v>0</v>
      </c>
      <c r="M60" s="103">
        <v>0</v>
      </c>
      <c r="N60" s="103">
        <v>0</v>
      </c>
      <c r="O60" s="104">
        <v>1</v>
      </c>
      <c r="P60" s="103">
        <v>4.4999999999999998E-2</v>
      </c>
      <c r="Q60" s="103">
        <v>1.4999999999999999E-2</v>
      </c>
      <c r="R60" s="103">
        <v>1E-3</v>
      </c>
      <c r="S60" s="104">
        <v>22</v>
      </c>
      <c r="T60" s="103">
        <v>1</v>
      </c>
      <c r="U60" s="103">
        <v>2.7E-2</v>
      </c>
      <c r="V60" s="105">
        <v>2.7E-2</v>
      </c>
    </row>
    <row r="61" spans="1:22" ht="13.5" hidden="1" x14ac:dyDescent="0.2">
      <c r="A61" s="228"/>
      <c r="B61" s="101" t="s">
        <v>138</v>
      </c>
      <c r="C61" s="102">
        <v>2</v>
      </c>
      <c r="D61" s="103">
        <v>0.5</v>
      </c>
      <c r="E61" s="103">
        <v>3.0000000000000001E-3</v>
      </c>
      <c r="F61" s="103">
        <v>2E-3</v>
      </c>
      <c r="G61" s="104">
        <v>0</v>
      </c>
      <c r="H61" s="103">
        <v>0</v>
      </c>
      <c r="I61" s="103">
        <v>0</v>
      </c>
      <c r="J61" s="103">
        <v>0</v>
      </c>
      <c r="K61" s="104">
        <v>2</v>
      </c>
      <c r="L61" s="103">
        <v>0.5</v>
      </c>
      <c r="M61" s="103">
        <v>2.9000000000000001E-2</v>
      </c>
      <c r="N61" s="103">
        <v>2E-3</v>
      </c>
      <c r="O61" s="104">
        <v>0</v>
      </c>
      <c r="P61" s="103">
        <v>0</v>
      </c>
      <c r="Q61" s="103">
        <v>0</v>
      </c>
      <c r="R61" s="103">
        <v>0</v>
      </c>
      <c r="S61" s="104">
        <v>4</v>
      </c>
      <c r="T61" s="103">
        <v>1</v>
      </c>
      <c r="U61" s="103">
        <v>5.0000000000000001E-3</v>
      </c>
      <c r="V61" s="105">
        <v>5.0000000000000001E-3</v>
      </c>
    </row>
    <row r="62" spans="1:22" ht="13.5" hidden="1" x14ac:dyDescent="0.2">
      <c r="A62" s="228"/>
      <c r="B62" s="101" t="s">
        <v>18</v>
      </c>
      <c r="C62" s="102">
        <v>15</v>
      </c>
      <c r="D62" s="103">
        <v>0.57699999999999996</v>
      </c>
      <c r="E62" s="103">
        <v>2.3E-2</v>
      </c>
      <c r="F62" s="103">
        <v>1.7999999999999999E-2</v>
      </c>
      <c r="G62" s="104">
        <v>0</v>
      </c>
      <c r="H62" s="103">
        <v>0</v>
      </c>
      <c r="I62" s="103">
        <v>0</v>
      </c>
      <c r="J62" s="103">
        <v>0</v>
      </c>
      <c r="K62" s="104">
        <v>9</v>
      </c>
      <c r="L62" s="103">
        <v>0.34599999999999997</v>
      </c>
      <c r="M62" s="103">
        <v>0.13200000000000001</v>
      </c>
      <c r="N62" s="103">
        <v>1.0999999999999999E-2</v>
      </c>
      <c r="O62" s="104">
        <v>2</v>
      </c>
      <c r="P62" s="103">
        <v>7.6999999999999999E-2</v>
      </c>
      <c r="Q62" s="103">
        <v>3.1E-2</v>
      </c>
      <c r="R62" s="103">
        <v>2E-3</v>
      </c>
      <c r="S62" s="104">
        <v>26</v>
      </c>
      <c r="T62" s="103">
        <v>1</v>
      </c>
      <c r="U62" s="103">
        <v>3.2000000000000001E-2</v>
      </c>
      <c r="V62" s="105">
        <v>3.2000000000000001E-2</v>
      </c>
    </row>
    <row r="63" spans="1:22" ht="13.5" hidden="1" x14ac:dyDescent="0.2">
      <c r="A63" s="228"/>
      <c r="B63" s="101" t="s">
        <v>19</v>
      </c>
      <c r="C63" s="102">
        <v>6</v>
      </c>
      <c r="D63" s="103">
        <v>0.75</v>
      </c>
      <c r="E63" s="103">
        <v>8.9999999999999993E-3</v>
      </c>
      <c r="F63" s="103">
        <v>7.0000000000000001E-3</v>
      </c>
      <c r="G63" s="104">
        <v>2</v>
      </c>
      <c r="H63" s="103">
        <v>0.25</v>
      </c>
      <c r="I63" s="103">
        <v>4.8000000000000001E-2</v>
      </c>
      <c r="J63" s="103">
        <v>2E-3</v>
      </c>
      <c r="K63" s="104">
        <v>0</v>
      </c>
      <c r="L63" s="103">
        <v>0</v>
      </c>
      <c r="M63" s="103">
        <v>0</v>
      </c>
      <c r="N63" s="103">
        <v>0</v>
      </c>
      <c r="O63" s="104">
        <v>0</v>
      </c>
      <c r="P63" s="103">
        <v>0</v>
      </c>
      <c r="Q63" s="103">
        <v>0</v>
      </c>
      <c r="R63" s="103">
        <v>0</v>
      </c>
      <c r="S63" s="104">
        <v>8</v>
      </c>
      <c r="T63" s="103">
        <v>1</v>
      </c>
      <c r="U63" s="103">
        <v>0.01</v>
      </c>
      <c r="V63" s="105">
        <v>0.01</v>
      </c>
    </row>
    <row r="64" spans="1:22" ht="13.5" hidden="1" x14ac:dyDescent="0.2">
      <c r="A64" s="228"/>
      <c r="B64" s="101" t="s">
        <v>20</v>
      </c>
      <c r="C64" s="102">
        <v>41</v>
      </c>
      <c r="D64" s="103">
        <v>0.95299999999999996</v>
      </c>
      <c r="E64" s="103">
        <v>6.3E-2</v>
      </c>
      <c r="F64" s="103">
        <v>0.05</v>
      </c>
      <c r="G64" s="104">
        <v>0</v>
      </c>
      <c r="H64" s="103">
        <v>0</v>
      </c>
      <c r="I64" s="103">
        <v>0</v>
      </c>
      <c r="J64" s="103">
        <v>0</v>
      </c>
      <c r="K64" s="104">
        <v>0</v>
      </c>
      <c r="L64" s="103">
        <v>0</v>
      </c>
      <c r="M64" s="103">
        <v>0</v>
      </c>
      <c r="N64" s="103">
        <v>0</v>
      </c>
      <c r="O64" s="104">
        <v>2</v>
      </c>
      <c r="P64" s="103">
        <v>4.7E-2</v>
      </c>
      <c r="Q64" s="103">
        <v>3.1E-2</v>
      </c>
      <c r="R64" s="103">
        <v>2E-3</v>
      </c>
      <c r="S64" s="104">
        <v>43</v>
      </c>
      <c r="T64" s="103">
        <v>1</v>
      </c>
      <c r="U64" s="103">
        <v>5.1999999999999998E-2</v>
      </c>
      <c r="V64" s="105">
        <v>5.1999999999999998E-2</v>
      </c>
    </row>
    <row r="65" spans="1:22" ht="13.5" hidden="1" x14ac:dyDescent="0.2">
      <c r="A65" s="228"/>
      <c r="B65" s="101" t="s">
        <v>57</v>
      </c>
      <c r="C65" s="102">
        <v>34</v>
      </c>
      <c r="D65" s="103">
        <v>0.55700000000000005</v>
      </c>
      <c r="E65" s="103">
        <v>5.2999999999999999E-2</v>
      </c>
      <c r="F65" s="103">
        <v>4.1000000000000002E-2</v>
      </c>
      <c r="G65" s="104">
        <v>1</v>
      </c>
      <c r="H65" s="103">
        <v>1.6E-2</v>
      </c>
      <c r="I65" s="103">
        <v>2.4E-2</v>
      </c>
      <c r="J65" s="103">
        <v>1E-3</v>
      </c>
      <c r="K65" s="104">
        <v>3</v>
      </c>
      <c r="L65" s="103">
        <v>4.9000000000000002E-2</v>
      </c>
      <c r="M65" s="103">
        <v>4.3999999999999997E-2</v>
      </c>
      <c r="N65" s="103">
        <v>4.0000000000000001E-3</v>
      </c>
      <c r="O65" s="104">
        <v>23</v>
      </c>
      <c r="P65" s="103">
        <v>0.377</v>
      </c>
      <c r="Q65" s="103">
        <v>0.35399999999999998</v>
      </c>
      <c r="R65" s="103">
        <v>2.8000000000000001E-2</v>
      </c>
      <c r="S65" s="104">
        <v>61</v>
      </c>
      <c r="T65" s="103">
        <v>1</v>
      </c>
      <c r="U65" s="103">
        <v>7.3999999999999996E-2</v>
      </c>
      <c r="V65" s="105">
        <v>7.3999999999999996E-2</v>
      </c>
    </row>
    <row r="66" spans="1:22" ht="13.5" hidden="1" x14ac:dyDescent="0.2">
      <c r="A66" s="228"/>
      <c r="B66" s="101" t="s">
        <v>21</v>
      </c>
      <c r="C66" s="102">
        <v>24</v>
      </c>
      <c r="D66" s="103">
        <v>0.96</v>
      </c>
      <c r="E66" s="103">
        <v>3.6999999999999998E-2</v>
      </c>
      <c r="F66" s="103">
        <v>2.9000000000000001E-2</v>
      </c>
      <c r="G66" s="104">
        <v>0</v>
      </c>
      <c r="H66" s="103">
        <v>0</v>
      </c>
      <c r="I66" s="103">
        <v>0</v>
      </c>
      <c r="J66" s="103">
        <v>0</v>
      </c>
      <c r="K66" s="104">
        <v>1</v>
      </c>
      <c r="L66" s="103">
        <v>0.04</v>
      </c>
      <c r="M66" s="103">
        <v>1.4999999999999999E-2</v>
      </c>
      <c r="N66" s="103">
        <v>1E-3</v>
      </c>
      <c r="O66" s="104">
        <v>0</v>
      </c>
      <c r="P66" s="103">
        <v>0</v>
      </c>
      <c r="Q66" s="103">
        <v>0</v>
      </c>
      <c r="R66" s="103">
        <v>0</v>
      </c>
      <c r="S66" s="104">
        <v>25</v>
      </c>
      <c r="T66" s="103">
        <v>1</v>
      </c>
      <c r="U66" s="103">
        <v>0.03</v>
      </c>
      <c r="V66" s="105">
        <v>0.03</v>
      </c>
    </row>
    <row r="67" spans="1:22" ht="13.5" hidden="1" x14ac:dyDescent="0.2">
      <c r="A67" s="228"/>
      <c r="B67" s="101" t="s">
        <v>7</v>
      </c>
      <c r="C67" s="102">
        <v>53</v>
      </c>
      <c r="D67" s="103">
        <v>0.746</v>
      </c>
      <c r="E67" s="103">
        <v>8.2000000000000003E-2</v>
      </c>
      <c r="F67" s="103">
        <v>6.4000000000000001E-2</v>
      </c>
      <c r="G67" s="104">
        <v>3</v>
      </c>
      <c r="H67" s="103">
        <v>4.2000000000000003E-2</v>
      </c>
      <c r="I67" s="103">
        <v>7.0999999999999994E-2</v>
      </c>
      <c r="J67" s="103">
        <v>4.0000000000000001E-3</v>
      </c>
      <c r="K67" s="104">
        <v>10</v>
      </c>
      <c r="L67" s="103">
        <v>0.14099999999999999</v>
      </c>
      <c r="M67" s="103">
        <v>0.14699999999999999</v>
      </c>
      <c r="N67" s="103">
        <v>1.2E-2</v>
      </c>
      <c r="O67" s="104">
        <v>5</v>
      </c>
      <c r="P67" s="103">
        <v>7.0000000000000007E-2</v>
      </c>
      <c r="Q67" s="103">
        <v>7.6999999999999999E-2</v>
      </c>
      <c r="R67" s="103">
        <v>6.0000000000000001E-3</v>
      </c>
      <c r="S67" s="104">
        <v>71</v>
      </c>
      <c r="T67" s="103">
        <v>1</v>
      </c>
      <c r="U67" s="103">
        <v>8.5999999999999993E-2</v>
      </c>
      <c r="V67" s="105">
        <v>8.5999999999999993E-2</v>
      </c>
    </row>
    <row r="68" spans="1:22" ht="13.5" hidden="1" x14ac:dyDescent="0.2">
      <c r="A68" s="228"/>
      <c r="B68" s="101" t="s">
        <v>3</v>
      </c>
      <c r="C68" s="102">
        <v>27</v>
      </c>
      <c r="D68" s="103">
        <v>0.96399999999999997</v>
      </c>
      <c r="E68" s="103">
        <v>4.2000000000000003E-2</v>
      </c>
      <c r="F68" s="103">
        <v>3.3000000000000002E-2</v>
      </c>
      <c r="G68" s="104">
        <v>0</v>
      </c>
      <c r="H68" s="103">
        <v>0</v>
      </c>
      <c r="I68" s="103">
        <v>0</v>
      </c>
      <c r="J68" s="103">
        <v>0</v>
      </c>
      <c r="K68" s="104">
        <v>1</v>
      </c>
      <c r="L68" s="103">
        <v>3.5999999999999997E-2</v>
      </c>
      <c r="M68" s="103">
        <v>1.4999999999999999E-2</v>
      </c>
      <c r="N68" s="103">
        <v>1E-3</v>
      </c>
      <c r="O68" s="104">
        <v>0</v>
      </c>
      <c r="P68" s="103">
        <v>0</v>
      </c>
      <c r="Q68" s="103">
        <v>0</v>
      </c>
      <c r="R68" s="103">
        <v>0</v>
      </c>
      <c r="S68" s="104">
        <v>28</v>
      </c>
      <c r="T68" s="103">
        <v>1</v>
      </c>
      <c r="U68" s="103">
        <v>3.4000000000000002E-2</v>
      </c>
      <c r="V68" s="105">
        <v>3.4000000000000002E-2</v>
      </c>
    </row>
    <row r="69" spans="1:22" ht="13.5" hidden="1" x14ac:dyDescent="0.2">
      <c r="A69" s="228"/>
      <c r="B69" s="101" t="s">
        <v>139</v>
      </c>
      <c r="C69" s="102">
        <v>9</v>
      </c>
      <c r="D69" s="103">
        <v>1</v>
      </c>
      <c r="E69" s="103">
        <v>1.4E-2</v>
      </c>
      <c r="F69" s="103">
        <v>1.0999999999999999E-2</v>
      </c>
      <c r="G69" s="104">
        <v>0</v>
      </c>
      <c r="H69" s="103">
        <v>0</v>
      </c>
      <c r="I69" s="103">
        <v>0</v>
      </c>
      <c r="J69" s="103">
        <v>0</v>
      </c>
      <c r="K69" s="104">
        <v>0</v>
      </c>
      <c r="L69" s="103">
        <v>0</v>
      </c>
      <c r="M69" s="103">
        <v>0</v>
      </c>
      <c r="N69" s="103">
        <v>0</v>
      </c>
      <c r="O69" s="104">
        <v>0</v>
      </c>
      <c r="P69" s="103">
        <v>0</v>
      </c>
      <c r="Q69" s="103">
        <v>0</v>
      </c>
      <c r="R69" s="103">
        <v>0</v>
      </c>
      <c r="S69" s="104">
        <v>9</v>
      </c>
      <c r="T69" s="103">
        <v>1</v>
      </c>
      <c r="U69" s="103">
        <v>1.0999999999999999E-2</v>
      </c>
      <c r="V69" s="105">
        <v>1.0999999999999999E-2</v>
      </c>
    </row>
    <row r="70" spans="1:22" ht="13.5" hidden="1" x14ac:dyDescent="0.2">
      <c r="A70" s="228"/>
      <c r="B70" s="106"/>
      <c r="C70" s="107"/>
      <c r="D70" s="108"/>
      <c r="E70" s="108"/>
      <c r="F70" s="108"/>
      <c r="G70" s="109"/>
      <c r="H70" s="108"/>
      <c r="I70" s="108"/>
      <c r="J70" s="108"/>
      <c r="K70" s="109"/>
      <c r="L70" s="108"/>
      <c r="M70" s="108"/>
      <c r="N70" s="108"/>
      <c r="O70" s="109"/>
      <c r="P70" s="108"/>
      <c r="Q70" s="108"/>
      <c r="R70" s="108"/>
      <c r="S70" s="109"/>
      <c r="T70" s="108"/>
      <c r="U70" s="108"/>
      <c r="V70" s="110"/>
    </row>
    <row r="71" spans="1:22" ht="14.25" hidden="1" thickBot="1" x14ac:dyDescent="0.25">
      <c r="A71" s="229"/>
      <c r="B71" s="111" t="s">
        <v>22</v>
      </c>
      <c r="C71" s="112">
        <v>647</v>
      </c>
      <c r="D71" s="113">
        <v>0.78700000000000003</v>
      </c>
      <c r="E71" s="113">
        <v>1</v>
      </c>
      <c r="F71" s="113">
        <v>0.78700000000000003</v>
      </c>
      <c r="G71" s="114">
        <v>42</v>
      </c>
      <c r="H71" s="113">
        <v>5.0999999999999997E-2</v>
      </c>
      <c r="I71" s="113">
        <v>1</v>
      </c>
      <c r="J71" s="113">
        <v>5.0999999999999997E-2</v>
      </c>
      <c r="K71" s="114">
        <v>68</v>
      </c>
      <c r="L71" s="113">
        <v>8.3000000000000004E-2</v>
      </c>
      <c r="M71" s="113">
        <v>1</v>
      </c>
      <c r="N71" s="113">
        <v>8.3000000000000004E-2</v>
      </c>
      <c r="O71" s="114">
        <v>65</v>
      </c>
      <c r="P71" s="113">
        <v>7.9000000000000001E-2</v>
      </c>
      <c r="Q71" s="113">
        <v>1</v>
      </c>
      <c r="R71" s="113">
        <v>7.9000000000000001E-2</v>
      </c>
      <c r="S71" s="114">
        <v>822</v>
      </c>
      <c r="T71" s="113">
        <v>1</v>
      </c>
      <c r="U71" s="113">
        <v>1</v>
      </c>
      <c r="V71" s="115">
        <v>1</v>
      </c>
    </row>
    <row r="72" spans="1:22" hidden="1" x14ac:dyDescent="0.2"/>
    <row r="73" spans="1:22" hidden="1" x14ac:dyDescent="0.2"/>
    <row r="74" spans="1:22" hidden="1" x14ac:dyDescent="0.2"/>
    <row r="75" spans="1:22" hidden="1" x14ac:dyDescent="0.2"/>
    <row r="76" spans="1:22" hidden="1" x14ac:dyDescent="0.2">
      <c r="C76" s="78"/>
      <c r="D76" s="78"/>
      <c r="E76" s="78"/>
      <c r="F76" s="78"/>
    </row>
    <row r="77" spans="1:22" hidden="1" x14ac:dyDescent="0.2">
      <c r="C77" s="78"/>
      <c r="D77" s="78"/>
      <c r="E77" s="78"/>
      <c r="F77" s="78"/>
    </row>
    <row r="78" spans="1:22" hidden="1" x14ac:dyDescent="0.2">
      <c r="C78" s="78"/>
      <c r="D78" s="78"/>
      <c r="E78" s="78"/>
      <c r="F78" s="78"/>
    </row>
    <row r="79" spans="1:22" hidden="1" x14ac:dyDescent="0.2">
      <c r="C79" s="78"/>
      <c r="D79" s="78"/>
      <c r="E79" s="78"/>
      <c r="F79" s="78"/>
    </row>
    <row r="80" spans="1:22" hidden="1" x14ac:dyDescent="0.2">
      <c r="C80" s="78"/>
      <c r="D80" s="78"/>
      <c r="E80" s="78"/>
      <c r="F80" s="78"/>
    </row>
    <row r="81" spans="3:6" hidden="1" x14ac:dyDescent="0.2">
      <c r="C81" s="78"/>
      <c r="D81" s="78"/>
      <c r="E81" s="78"/>
      <c r="F81" s="78"/>
    </row>
    <row r="82" spans="3:6" hidden="1" x14ac:dyDescent="0.2">
      <c r="C82" s="78"/>
      <c r="D82" s="78"/>
      <c r="E82" s="78"/>
      <c r="F82" s="78"/>
    </row>
    <row r="83" spans="3:6" hidden="1" x14ac:dyDescent="0.2">
      <c r="C83" s="78"/>
      <c r="D83" s="78"/>
      <c r="E83" s="78"/>
      <c r="F83" s="78"/>
    </row>
    <row r="84" spans="3:6" hidden="1" x14ac:dyDescent="0.2">
      <c r="C84" s="78"/>
      <c r="D84" s="78"/>
      <c r="E84" s="78"/>
      <c r="F84" s="78"/>
    </row>
    <row r="85" spans="3:6" hidden="1" x14ac:dyDescent="0.2">
      <c r="C85" s="78"/>
      <c r="D85" s="78"/>
      <c r="E85" s="78"/>
      <c r="F85" s="78"/>
    </row>
    <row r="86" spans="3:6" hidden="1" x14ac:dyDescent="0.2">
      <c r="C86" s="78"/>
      <c r="D86" s="78"/>
      <c r="E86" s="78"/>
      <c r="F86" s="78"/>
    </row>
    <row r="87" spans="3:6" hidden="1" x14ac:dyDescent="0.2">
      <c r="C87" s="78"/>
      <c r="D87" s="78"/>
      <c r="E87" s="78"/>
      <c r="F87" s="78"/>
    </row>
    <row r="88" spans="3:6" hidden="1" x14ac:dyDescent="0.2">
      <c r="C88" s="78"/>
      <c r="D88" s="78"/>
      <c r="E88" s="78"/>
      <c r="F88" s="78"/>
    </row>
    <row r="89" spans="3:6" hidden="1" x14ac:dyDescent="0.2">
      <c r="C89" s="78"/>
      <c r="D89" s="78"/>
      <c r="E89" s="78"/>
      <c r="F89" s="78"/>
    </row>
    <row r="90" spans="3:6" hidden="1" x14ac:dyDescent="0.2">
      <c r="C90" s="78"/>
      <c r="D90" s="78"/>
      <c r="E90" s="78"/>
      <c r="F90" s="78"/>
    </row>
    <row r="91" spans="3:6" hidden="1" x14ac:dyDescent="0.2">
      <c r="C91" s="78"/>
      <c r="D91" s="78"/>
      <c r="E91" s="78"/>
      <c r="F91" s="78"/>
    </row>
    <row r="92" spans="3:6" hidden="1" x14ac:dyDescent="0.2">
      <c r="C92" s="78"/>
      <c r="D92" s="78"/>
      <c r="E92" s="78"/>
      <c r="F92" s="78"/>
    </row>
    <row r="93" spans="3:6" hidden="1" x14ac:dyDescent="0.2">
      <c r="C93" s="78"/>
      <c r="D93" s="78"/>
      <c r="E93" s="78"/>
      <c r="F93" s="78"/>
    </row>
    <row r="94" spans="3:6" hidden="1" x14ac:dyDescent="0.2">
      <c r="C94" s="78"/>
      <c r="D94" s="78"/>
      <c r="E94" s="78"/>
      <c r="F94" s="78"/>
    </row>
    <row r="95" spans="3:6" hidden="1" x14ac:dyDescent="0.2">
      <c r="C95" s="78"/>
      <c r="D95" s="78"/>
      <c r="E95" s="78"/>
      <c r="F95" s="78"/>
    </row>
    <row r="96" spans="3:6" hidden="1" x14ac:dyDescent="0.2">
      <c r="C96" s="78"/>
      <c r="D96" s="78"/>
      <c r="E96" s="78"/>
      <c r="F96" s="78"/>
    </row>
    <row r="97" spans="3:26" hidden="1" x14ac:dyDescent="0.2">
      <c r="C97" s="78"/>
      <c r="D97" s="78"/>
      <c r="E97" s="78"/>
      <c r="F97" s="78"/>
    </row>
    <row r="98" spans="3:26" hidden="1" x14ac:dyDescent="0.2">
      <c r="C98" s="78"/>
      <c r="D98" s="78"/>
      <c r="E98" s="78"/>
      <c r="F98" s="78"/>
    </row>
    <row r="99" spans="3:26" hidden="1" x14ac:dyDescent="0.2"/>
    <row r="100" spans="3:26" hidden="1" x14ac:dyDescent="0.2"/>
    <row r="101" spans="3:26" hidden="1" x14ac:dyDescent="0.2"/>
    <row r="102" spans="3:26" hidden="1" x14ac:dyDescent="0.2">
      <c r="W102" s="9" t="s">
        <v>71</v>
      </c>
      <c r="X102" s="9" t="s">
        <v>72</v>
      </c>
      <c r="Y102" s="9" t="s">
        <v>73</v>
      </c>
      <c r="Z102" s="9" t="s">
        <v>52</v>
      </c>
    </row>
    <row r="103" spans="3:26" ht="14.25" hidden="1" thickBot="1" x14ac:dyDescent="0.25">
      <c r="W103" s="247">
        <f>F71</f>
        <v>0.78700000000000003</v>
      </c>
      <c r="X103" s="247">
        <f>J71</f>
        <v>5.0999999999999997E-2</v>
      </c>
      <c r="Y103" s="247">
        <f>N71</f>
        <v>8.3000000000000004E-2</v>
      </c>
      <c r="Z103" s="247">
        <f>R71</f>
        <v>7.9000000000000001E-2</v>
      </c>
    </row>
    <row r="104" spans="3:26" hidden="1" x14ac:dyDescent="0.2">
      <c r="W104" s="248">
        <f>F39</f>
        <v>0.80852994555353896</v>
      </c>
      <c r="X104" s="248">
        <f>J39</f>
        <v>4.4464609800362979E-2</v>
      </c>
      <c r="Y104" s="248">
        <f>N39</f>
        <v>9.8003629764065334E-2</v>
      </c>
      <c r="Z104" s="248">
        <f>R39</f>
        <v>4.9001814882032667E-2</v>
      </c>
    </row>
    <row r="105" spans="3:26" hidden="1" x14ac:dyDescent="0.2"/>
    <row r="106" spans="3:26" hidden="1" x14ac:dyDescent="0.2"/>
    <row r="107" spans="3:26" hidden="1" x14ac:dyDescent="0.2"/>
    <row r="108" spans="3:26" hidden="1" x14ac:dyDescent="0.2"/>
    <row r="109" spans="3:26" hidden="1" x14ac:dyDescent="0.2"/>
    <row r="110" spans="3:26" hidden="1" x14ac:dyDescent="0.2"/>
    <row r="111" spans="3:26" hidden="1" x14ac:dyDescent="0.2"/>
    <row r="112" spans="3:26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8" hidden="1" x14ac:dyDescent="0.2"/>
    <row r="130" spans="1:18" hidden="1" x14ac:dyDescent="0.2"/>
    <row r="131" spans="1:18" hidden="1" x14ac:dyDescent="0.2"/>
    <row r="132" spans="1:18" hidden="1" x14ac:dyDescent="0.2"/>
    <row r="133" spans="1:18" hidden="1" x14ac:dyDescent="0.2"/>
    <row r="134" spans="1:18" hidden="1" x14ac:dyDescent="0.2"/>
    <row r="135" spans="1:18" ht="12.75" x14ac:dyDescent="0.2">
      <c r="A135" s="7" t="s">
        <v>63</v>
      </c>
    </row>
    <row r="136" spans="1:18" x14ac:dyDescent="0.2">
      <c r="A136" s="477"/>
      <c r="B136" s="326"/>
      <c r="C136" s="630" t="s">
        <v>70</v>
      </c>
      <c r="D136" s="630"/>
      <c r="E136" s="630"/>
      <c r="F136" s="630"/>
      <c r="G136" s="630"/>
      <c r="H136" s="630"/>
      <c r="I136" s="630"/>
      <c r="J136" s="630"/>
      <c r="K136" s="630"/>
      <c r="L136" s="630"/>
      <c r="M136" s="630"/>
      <c r="N136" s="630"/>
      <c r="O136" s="630"/>
      <c r="P136" s="630"/>
      <c r="Q136" s="630"/>
      <c r="R136" s="631"/>
    </row>
    <row r="137" spans="1:18" ht="12" customHeight="1" x14ac:dyDescent="0.2">
      <c r="A137" s="327"/>
      <c r="B137" s="328"/>
      <c r="C137" s="624" t="s">
        <v>71</v>
      </c>
      <c r="D137" s="624"/>
      <c r="E137" s="624"/>
      <c r="F137" s="624"/>
      <c r="G137" s="625" t="s">
        <v>72</v>
      </c>
      <c r="H137" s="625"/>
      <c r="I137" s="625"/>
      <c r="J137" s="625"/>
      <c r="K137" s="625" t="s">
        <v>73</v>
      </c>
      <c r="L137" s="625"/>
      <c r="M137" s="625"/>
      <c r="N137" s="625"/>
      <c r="O137" s="626" t="s">
        <v>52</v>
      </c>
      <c r="P137" s="626"/>
      <c r="Q137" s="626"/>
      <c r="R137" s="627"/>
    </row>
    <row r="138" spans="1:18" ht="45" x14ac:dyDescent="0.2">
      <c r="A138" s="327"/>
      <c r="B138" s="476"/>
      <c r="C138" s="471">
        <v>2010</v>
      </c>
      <c r="D138" s="472">
        <v>2005</v>
      </c>
      <c r="E138" s="473">
        <v>2000</v>
      </c>
      <c r="F138" s="474" t="s">
        <v>64</v>
      </c>
      <c r="G138" s="475">
        <v>2010</v>
      </c>
      <c r="H138" s="472">
        <v>2005</v>
      </c>
      <c r="I138" s="473">
        <v>2000</v>
      </c>
      <c r="J138" s="474" t="s">
        <v>64</v>
      </c>
      <c r="K138" s="475">
        <v>2010</v>
      </c>
      <c r="L138" s="472">
        <v>2005</v>
      </c>
      <c r="M138" s="473">
        <v>2000</v>
      </c>
      <c r="N138" s="474" t="s">
        <v>64</v>
      </c>
      <c r="O138" s="475">
        <v>2010</v>
      </c>
      <c r="P138" s="472">
        <v>2005</v>
      </c>
      <c r="Q138" s="473">
        <v>2000</v>
      </c>
      <c r="R138" s="478" t="s">
        <v>64</v>
      </c>
    </row>
    <row r="139" spans="1:18" ht="13.5" x14ac:dyDescent="0.25">
      <c r="A139" s="479" t="s">
        <v>26</v>
      </c>
      <c r="B139" s="287" t="s">
        <v>1</v>
      </c>
      <c r="C139" s="280">
        <f>D8</f>
        <v>0.73684210526315785</v>
      </c>
      <c r="D139" s="271">
        <v>0.74199999999999999</v>
      </c>
      <c r="E139" s="272">
        <v>0.66666666666666674</v>
      </c>
      <c r="F139" s="273">
        <v>7.5333333333333252E-2</v>
      </c>
      <c r="G139" s="277">
        <f>H8</f>
        <v>0.23684210526315788</v>
      </c>
      <c r="H139" s="271">
        <v>0.22600000000000001</v>
      </c>
      <c r="I139" s="272">
        <v>0.27777777777777779</v>
      </c>
      <c r="J139" s="283">
        <v>-5.1777777777777784E-2</v>
      </c>
      <c r="K139" s="280">
        <f>L8</f>
        <v>0</v>
      </c>
      <c r="L139" s="271">
        <v>0</v>
      </c>
      <c r="M139" s="272">
        <v>0</v>
      </c>
      <c r="N139" s="273">
        <v>0</v>
      </c>
      <c r="O139" s="277">
        <f>P8</f>
        <v>2.6315789473684209E-2</v>
      </c>
      <c r="P139" s="271">
        <v>3.2000000000000001E-2</v>
      </c>
      <c r="Q139" s="272">
        <v>5.5555555555555552E-2</v>
      </c>
      <c r="R139" s="480">
        <v>-2.3555555555555552E-2</v>
      </c>
    </row>
    <row r="140" spans="1:18" ht="13.5" x14ac:dyDescent="0.25">
      <c r="A140" s="479"/>
      <c r="B140" s="287" t="s">
        <v>2</v>
      </c>
      <c r="C140" s="281">
        <f t="shared" ref="C140:C168" si="14">D9</f>
        <v>0.2558139534883721</v>
      </c>
      <c r="D140" s="274">
        <v>0.57099999999999995</v>
      </c>
      <c r="E140" s="275">
        <v>0.58333333333333337</v>
      </c>
      <c r="F140" s="276">
        <v>-1.2333333333333418E-2</v>
      </c>
      <c r="G140" s="278">
        <f t="shared" ref="G140:G168" si="15">H9</f>
        <v>4.6511627906976744E-2</v>
      </c>
      <c r="H140" s="274">
        <v>7.0999999999999994E-2</v>
      </c>
      <c r="I140" s="275">
        <v>8.3333333333333343E-2</v>
      </c>
      <c r="J140" s="284">
        <v>-1.2333333333333349E-2</v>
      </c>
      <c r="K140" s="281">
        <f t="shared" ref="K140:K168" si="16">L9</f>
        <v>0.67441860465116277</v>
      </c>
      <c r="L140" s="274">
        <v>0.35699999999999998</v>
      </c>
      <c r="M140" s="275">
        <v>0.33333333333333337</v>
      </c>
      <c r="N140" s="276">
        <v>2.3666666666666614E-2</v>
      </c>
      <c r="O140" s="278">
        <f t="shared" ref="O140:O168" si="17">P9</f>
        <v>2.3255813953488372E-2</v>
      </c>
      <c r="P140" s="274">
        <v>0</v>
      </c>
      <c r="Q140" s="275">
        <v>2.7777777777777776E-2</v>
      </c>
      <c r="R140" s="481">
        <v>-2.7777777777777776E-2</v>
      </c>
    </row>
    <row r="141" spans="1:18" ht="13.5" x14ac:dyDescent="0.25">
      <c r="A141" s="479"/>
      <c r="B141" s="246" t="s">
        <v>41</v>
      </c>
      <c r="C141" s="281">
        <f t="shared" si="14"/>
        <v>1</v>
      </c>
      <c r="D141" s="274"/>
      <c r="E141" s="275"/>
      <c r="F141" s="276"/>
      <c r="G141" s="278">
        <f t="shared" si="15"/>
        <v>0</v>
      </c>
      <c r="H141" s="274"/>
      <c r="I141" s="275"/>
      <c r="J141" s="284"/>
      <c r="K141" s="281">
        <f t="shared" si="16"/>
        <v>0</v>
      </c>
      <c r="L141" s="274"/>
      <c r="M141" s="275"/>
      <c r="N141" s="276"/>
      <c r="O141" s="278">
        <f t="shared" si="17"/>
        <v>0</v>
      </c>
      <c r="P141" s="274"/>
      <c r="Q141" s="275"/>
      <c r="R141" s="481"/>
    </row>
    <row r="142" spans="1:18" ht="13.5" x14ac:dyDescent="0.25">
      <c r="A142" s="479"/>
      <c r="B142" s="246" t="s">
        <v>34</v>
      </c>
      <c r="C142" s="281">
        <f t="shared" si="14"/>
        <v>0.81481481481481477</v>
      </c>
      <c r="D142" s="274"/>
      <c r="E142" s="275"/>
      <c r="F142" s="276"/>
      <c r="G142" s="278">
        <f t="shared" si="15"/>
        <v>0</v>
      </c>
      <c r="H142" s="274"/>
      <c r="I142" s="275"/>
      <c r="J142" s="284"/>
      <c r="K142" s="281">
        <f t="shared" si="16"/>
        <v>7.407407407407407E-2</v>
      </c>
      <c r="L142" s="274"/>
      <c r="M142" s="275"/>
      <c r="N142" s="276"/>
      <c r="O142" s="278">
        <f t="shared" si="17"/>
        <v>0.1111111111111111</v>
      </c>
      <c r="P142" s="274"/>
      <c r="Q142" s="275"/>
      <c r="R142" s="481"/>
    </row>
    <row r="143" spans="1:18" ht="13.5" x14ac:dyDescent="0.25">
      <c r="A143" s="479"/>
      <c r="B143" s="246" t="s">
        <v>13</v>
      </c>
      <c r="C143" s="281">
        <f t="shared" si="14"/>
        <v>1</v>
      </c>
      <c r="D143" s="274">
        <v>1</v>
      </c>
      <c r="E143" s="275"/>
      <c r="F143" s="276"/>
      <c r="G143" s="278">
        <f t="shared" si="15"/>
        <v>0</v>
      </c>
      <c r="H143" s="274">
        <v>0</v>
      </c>
      <c r="I143" s="275"/>
      <c r="J143" s="284"/>
      <c r="K143" s="281">
        <f t="shared" si="16"/>
        <v>0</v>
      </c>
      <c r="L143" s="274">
        <v>0</v>
      </c>
      <c r="M143" s="275"/>
      <c r="N143" s="276"/>
      <c r="O143" s="278">
        <f t="shared" si="17"/>
        <v>0</v>
      </c>
      <c r="P143" s="274">
        <v>0</v>
      </c>
      <c r="Q143" s="275"/>
      <c r="R143" s="481"/>
    </row>
    <row r="144" spans="1:18" ht="13.5" x14ac:dyDescent="0.25">
      <c r="A144" s="479"/>
      <c r="B144" s="246" t="s">
        <v>4</v>
      </c>
      <c r="C144" s="281">
        <f t="shared" si="14"/>
        <v>0.75</v>
      </c>
      <c r="D144" s="274">
        <v>0.61199999999999999</v>
      </c>
      <c r="E144" s="275"/>
      <c r="F144" s="276"/>
      <c r="G144" s="278">
        <f t="shared" si="15"/>
        <v>0</v>
      </c>
      <c r="H144" s="274">
        <v>1.4999999999999999E-2</v>
      </c>
      <c r="I144" s="275"/>
      <c r="J144" s="284"/>
      <c r="K144" s="281">
        <f t="shared" si="16"/>
        <v>9.0909090909090912E-2</v>
      </c>
      <c r="L144" s="274">
        <v>0.13400000000000001</v>
      </c>
      <c r="M144" s="275"/>
      <c r="N144" s="276"/>
      <c r="O144" s="278">
        <f t="shared" si="17"/>
        <v>0.15909090909090909</v>
      </c>
      <c r="P144" s="274">
        <v>0.23899999999999999</v>
      </c>
      <c r="Q144" s="275"/>
      <c r="R144" s="481"/>
    </row>
    <row r="145" spans="1:18" ht="13.5" x14ac:dyDescent="0.25">
      <c r="A145" s="479"/>
      <c r="B145" s="246" t="s">
        <v>6</v>
      </c>
      <c r="C145" s="281">
        <f t="shared" si="14"/>
        <v>1</v>
      </c>
      <c r="D145" s="274">
        <v>1</v>
      </c>
      <c r="E145" s="275">
        <v>1</v>
      </c>
      <c r="F145" s="276">
        <v>0</v>
      </c>
      <c r="G145" s="278">
        <f t="shared" si="15"/>
        <v>0</v>
      </c>
      <c r="H145" s="274">
        <v>0</v>
      </c>
      <c r="I145" s="275">
        <v>0</v>
      </c>
      <c r="J145" s="284">
        <v>0</v>
      </c>
      <c r="K145" s="281">
        <f t="shared" si="16"/>
        <v>0</v>
      </c>
      <c r="L145" s="274">
        <v>0</v>
      </c>
      <c r="M145" s="275">
        <v>0</v>
      </c>
      <c r="N145" s="276">
        <v>0</v>
      </c>
      <c r="O145" s="278">
        <f t="shared" si="17"/>
        <v>0</v>
      </c>
      <c r="P145" s="274">
        <v>0</v>
      </c>
      <c r="Q145" s="275">
        <v>0</v>
      </c>
      <c r="R145" s="481">
        <v>0</v>
      </c>
    </row>
    <row r="146" spans="1:18" ht="13.5" x14ac:dyDescent="0.25">
      <c r="A146" s="479"/>
      <c r="B146" s="246" t="s">
        <v>8</v>
      </c>
      <c r="C146" s="281">
        <f t="shared" si="14"/>
        <v>0.61111111111111116</v>
      </c>
      <c r="D146" s="274">
        <v>0.53300000000000003</v>
      </c>
      <c r="E146" s="275"/>
      <c r="F146" s="276"/>
      <c r="G146" s="278">
        <f t="shared" si="15"/>
        <v>0</v>
      </c>
      <c r="H146" s="274">
        <v>0</v>
      </c>
      <c r="I146" s="275"/>
      <c r="J146" s="284"/>
      <c r="K146" s="281">
        <f t="shared" si="16"/>
        <v>5.5555555555555552E-2</v>
      </c>
      <c r="L146" s="274">
        <v>6.7000000000000004E-2</v>
      </c>
      <c r="M146" s="275"/>
      <c r="N146" s="276"/>
      <c r="O146" s="278">
        <f t="shared" si="17"/>
        <v>0.33333333333333331</v>
      </c>
      <c r="P146" s="274">
        <v>0.4</v>
      </c>
      <c r="Q146" s="275"/>
      <c r="R146" s="481"/>
    </row>
    <row r="147" spans="1:18" ht="13.5" x14ac:dyDescent="0.25">
      <c r="A147" s="479"/>
      <c r="B147" s="246" t="s">
        <v>9</v>
      </c>
      <c r="C147" s="281">
        <f t="shared" si="14"/>
        <v>0.89130434782608692</v>
      </c>
      <c r="D147" s="274">
        <v>0.91400000000000003</v>
      </c>
      <c r="E147" s="275">
        <v>0.89655172413793105</v>
      </c>
      <c r="F147" s="276">
        <v>1.7448275862068985E-2</v>
      </c>
      <c r="G147" s="278">
        <f t="shared" si="15"/>
        <v>0</v>
      </c>
      <c r="H147" s="274">
        <v>0</v>
      </c>
      <c r="I147" s="275">
        <v>0</v>
      </c>
      <c r="J147" s="284">
        <v>0</v>
      </c>
      <c r="K147" s="281">
        <f t="shared" si="16"/>
        <v>6.5217391304347824E-2</v>
      </c>
      <c r="L147" s="274">
        <v>2.9000000000000001E-2</v>
      </c>
      <c r="M147" s="275">
        <v>5.1724137931034482E-2</v>
      </c>
      <c r="N147" s="276">
        <v>-2.2724137931034481E-2</v>
      </c>
      <c r="O147" s="278">
        <f t="shared" si="17"/>
        <v>4.3478260869565216E-2</v>
      </c>
      <c r="P147" s="274">
        <v>5.7000000000000002E-2</v>
      </c>
      <c r="Q147" s="275">
        <v>6.8965517241379309E-2</v>
      </c>
      <c r="R147" s="481">
        <v>-1.1965517241379307E-2</v>
      </c>
    </row>
    <row r="148" spans="1:18" ht="13.5" x14ac:dyDescent="0.25">
      <c r="A148" s="479"/>
      <c r="B148" s="246" t="s">
        <v>10</v>
      </c>
      <c r="C148" s="281">
        <f t="shared" si="14"/>
        <v>0.68085106382978722</v>
      </c>
      <c r="D148" s="274">
        <v>1</v>
      </c>
      <c r="E148" s="275">
        <v>0.97260273972602751</v>
      </c>
      <c r="F148" s="276">
        <v>2.739726027397249E-2</v>
      </c>
      <c r="G148" s="278">
        <f t="shared" si="15"/>
        <v>0</v>
      </c>
      <c r="H148" s="274">
        <v>0</v>
      </c>
      <c r="I148" s="275">
        <v>0</v>
      </c>
      <c r="J148" s="284">
        <v>0</v>
      </c>
      <c r="K148" s="281">
        <f t="shared" si="16"/>
        <v>0.21276595744680851</v>
      </c>
      <c r="L148" s="274">
        <v>0</v>
      </c>
      <c r="M148" s="275">
        <v>1.3698630136986301E-2</v>
      </c>
      <c r="N148" s="276">
        <v>-1.3698630136986301E-2</v>
      </c>
      <c r="O148" s="278">
        <f t="shared" si="17"/>
        <v>0.10638297872340426</v>
      </c>
      <c r="P148" s="274">
        <v>0</v>
      </c>
      <c r="Q148" s="275">
        <v>1.3698630136986301E-2</v>
      </c>
      <c r="R148" s="481">
        <v>-1.3698630136986301E-2</v>
      </c>
    </row>
    <row r="149" spans="1:18" ht="13.5" x14ac:dyDescent="0.25">
      <c r="A149" s="479"/>
      <c r="B149" s="246" t="s">
        <v>42</v>
      </c>
      <c r="C149" s="281">
        <f t="shared" si="14"/>
        <v>0.9375</v>
      </c>
      <c r="D149" s="274"/>
      <c r="E149" s="275"/>
      <c r="F149" s="276"/>
      <c r="G149" s="278">
        <f t="shared" si="15"/>
        <v>0</v>
      </c>
      <c r="H149" s="274"/>
      <c r="I149" s="275"/>
      <c r="J149" s="284"/>
      <c r="K149" s="281">
        <f t="shared" si="16"/>
        <v>6.25E-2</v>
      </c>
      <c r="L149" s="274"/>
      <c r="M149" s="275"/>
      <c r="N149" s="276"/>
      <c r="O149" s="278">
        <f t="shared" si="17"/>
        <v>0</v>
      </c>
      <c r="P149" s="274"/>
      <c r="Q149" s="275"/>
      <c r="R149" s="481"/>
    </row>
    <row r="150" spans="1:18" ht="13.5" x14ac:dyDescent="0.25">
      <c r="A150" s="479"/>
      <c r="B150" s="246" t="s">
        <v>5</v>
      </c>
      <c r="C150" s="281">
        <f t="shared" si="14"/>
        <v>0.66956521739130437</v>
      </c>
      <c r="D150" s="274">
        <v>0.68799999999999994</v>
      </c>
      <c r="E150" s="275">
        <v>0.72043010752688175</v>
      </c>
      <c r="F150" s="276">
        <v>-3.2430107526881802E-2</v>
      </c>
      <c r="G150" s="278">
        <f t="shared" si="15"/>
        <v>0.23478260869565218</v>
      </c>
      <c r="H150" s="274">
        <v>0.17399999999999999</v>
      </c>
      <c r="I150" s="275">
        <v>0.21505376344086019</v>
      </c>
      <c r="J150" s="284">
        <v>-4.1053763440860203E-2</v>
      </c>
      <c r="K150" s="281">
        <f t="shared" si="16"/>
        <v>7.8260869565217397E-2</v>
      </c>
      <c r="L150" s="274">
        <v>0.11600000000000001</v>
      </c>
      <c r="M150" s="275">
        <v>3.2258064516129031E-2</v>
      </c>
      <c r="N150" s="276">
        <v>8.3741935483870975E-2</v>
      </c>
      <c r="O150" s="278">
        <f t="shared" si="17"/>
        <v>1.7391304347826087E-2</v>
      </c>
      <c r="P150" s="274">
        <v>2.1999999999999999E-2</v>
      </c>
      <c r="Q150" s="275">
        <v>7.5268817204301078E-2</v>
      </c>
      <c r="R150" s="481">
        <v>-5.3268817204301079E-2</v>
      </c>
    </row>
    <row r="151" spans="1:18" ht="13.5" x14ac:dyDescent="0.25">
      <c r="A151" s="479"/>
      <c r="B151" s="246" t="s">
        <v>12</v>
      </c>
      <c r="C151" s="281">
        <f t="shared" si="14"/>
        <v>0.967741935483871</v>
      </c>
      <c r="D151" s="274">
        <v>1</v>
      </c>
      <c r="E151" s="275">
        <v>1</v>
      </c>
      <c r="F151" s="276">
        <v>0</v>
      </c>
      <c r="G151" s="278">
        <f t="shared" si="15"/>
        <v>0</v>
      </c>
      <c r="H151" s="274">
        <v>0</v>
      </c>
      <c r="I151" s="275">
        <v>0</v>
      </c>
      <c r="J151" s="284">
        <v>0</v>
      </c>
      <c r="K151" s="281">
        <f t="shared" si="16"/>
        <v>0</v>
      </c>
      <c r="L151" s="274">
        <v>0</v>
      </c>
      <c r="M151" s="275">
        <v>0</v>
      </c>
      <c r="N151" s="276">
        <v>0</v>
      </c>
      <c r="O151" s="278">
        <f t="shared" si="17"/>
        <v>3.2258064516129031E-2</v>
      </c>
      <c r="P151" s="274">
        <v>0</v>
      </c>
      <c r="Q151" s="275">
        <v>0</v>
      </c>
      <c r="R151" s="481">
        <v>0</v>
      </c>
    </row>
    <row r="152" spans="1:18" ht="13.5" x14ac:dyDescent="0.25">
      <c r="A152" s="479"/>
      <c r="B152" s="246" t="s">
        <v>14</v>
      </c>
      <c r="C152" s="281">
        <f t="shared" si="14"/>
        <v>0.93617021276595747</v>
      </c>
      <c r="D152" s="274">
        <v>0.95199999999999996</v>
      </c>
      <c r="E152" s="275">
        <v>0.70588235294117652</v>
      </c>
      <c r="F152" s="276">
        <v>0.24611764705882344</v>
      </c>
      <c r="G152" s="278">
        <f t="shared" si="15"/>
        <v>0</v>
      </c>
      <c r="H152" s="274">
        <v>1.6E-2</v>
      </c>
      <c r="I152" s="275">
        <v>1.4705882352941178E-2</v>
      </c>
      <c r="J152" s="284">
        <v>1.2941176470588223E-3</v>
      </c>
      <c r="K152" s="281">
        <f t="shared" si="16"/>
        <v>0</v>
      </c>
      <c r="L152" s="274">
        <v>0</v>
      </c>
      <c r="M152" s="275">
        <v>0</v>
      </c>
      <c r="N152" s="276">
        <v>0</v>
      </c>
      <c r="O152" s="278">
        <f t="shared" si="17"/>
        <v>6.3829787234042548E-2</v>
      </c>
      <c r="P152" s="274">
        <v>3.2000000000000001E-2</v>
      </c>
      <c r="Q152" s="275">
        <v>0.27941176470588236</v>
      </c>
      <c r="R152" s="481">
        <v>-0.24741176470588236</v>
      </c>
    </row>
    <row r="153" spans="1:18" ht="13.5" x14ac:dyDescent="0.25">
      <c r="A153" s="479"/>
      <c r="B153" s="246" t="s">
        <v>15</v>
      </c>
      <c r="C153" s="281">
        <f t="shared" si="14"/>
        <v>0.77142857142857146</v>
      </c>
      <c r="D153" s="274">
        <v>0.73899999999999999</v>
      </c>
      <c r="E153" s="275"/>
      <c r="F153" s="276"/>
      <c r="G153" s="278">
        <f t="shared" si="15"/>
        <v>5.7142857142857141E-2</v>
      </c>
      <c r="H153" s="274">
        <v>2.1999999999999999E-2</v>
      </c>
      <c r="I153" s="275"/>
      <c r="J153" s="284"/>
      <c r="K153" s="281">
        <f t="shared" si="16"/>
        <v>0.11428571428571428</v>
      </c>
      <c r="L153" s="274">
        <v>0.217</v>
      </c>
      <c r="M153" s="275"/>
      <c r="N153" s="276"/>
      <c r="O153" s="278">
        <f t="shared" si="17"/>
        <v>5.7142857142857141E-2</v>
      </c>
      <c r="P153" s="274">
        <v>2.1999999999999999E-2</v>
      </c>
      <c r="Q153" s="275"/>
      <c r="R153" s="481"/>
    </row>
    <row r="154" spans="1:18" ht="13.5" x14ac:dyDescent="0.25">
      <c r="A154" s="479"/>
      <c r="B154" s="246" t="s">
        <v>16</v>
      </c>
      <c r="C154" s="281">
        <f t="shared" si="14"/>
        <v>0.86956521739130432</v>
      </c>
      <c r="D154" s="274">
        <v>0.96399999999999997</v>
      </c>
      <c r="E154" s="275"/>
      <c r="F154" s="276"/>
      <c r="G154" s="278">
        <f t="shared" si="15"/>
        <v>4.3478260869565216E-2</v>
      </c>
      <c r="H154" s="274">
        <v>1.7999999999999999E-2</v>
      </c>
      <c r="I154" s="275"/>
      <c r="J154" s="284"/>
      <c r="K154" s="281">
        <f t="shared" si="16"/>
        <v>7.8260869565217397E-2</v>
      </c>
      <c r="L154" s="274">
        <v>0</v>
      </c>
      <c r="M154" s="275"/>
      <c r="N154" s="276"/>
      <c r="O154" s="278">
        <f t="shared" si="17"/>
        <v>8.6956521739130436E-3</v>
      </c>
      <c r="P154" s="274">
        <v>1.7999999999999999E-2</v>
      </c>
      <c r="Q154" s="275"/>
      <c r="R154" s="481"/>
    </row>
    <row r="155" spans="1:18" ht="13.5" x14ac:dyDescent="0.25">
      <c r="A155" s="479"/>
      <c r="B155" s="246" t="s">
        <v>35</v>
      </c>
      <c r="C155" s="281">
        <f t="shared" si="14"/>
        <v>0.8571428571428571</v>
      </c>
      <c r="D155" s="274"/>
      <c r="E155" s="275"/>
      <c r="F155" s="276"/>
      <c r="G155" s="278">
        <f t="shared" si="15"/>
        <v>0</v>
      </c>
      <c r="H155" s="274"/>
      <c r="I155" s="275"/>
      <c r="J155" s="284"/>
      <c r="K155" s="281">
        <f t="shared" si="16"/>
        <v>7.1428571428571425E-2</v>
      </c>
      <c r="L155" s="274"/>
      <c r="M155" s="275"/>
      <c r="N155" s="276"/>
      <c r="O155" s="278">
        <f t="shared" si="17"/>
        <v>7.1428571428571425E-2</v>
      </c>
      <c r="P155" s="274"/>
      <c r="Q155" s="275"/>
      <c r="R155" s="481"/>
    </row>
    <row r="156" spans="1:18" ht="13.5" x14ac:dyDescent="0.25">
      <c r="A156" s="479"/>
      <c r="B156" s="246" t="s">
        <v>17</v>
      </c>
      <c r="C156" s="281">
        <f t="shared" si="14"/>
        <v>1</v>
      </c>
      <c r="D156" s="274">
        <v>0.95499999999999996</v>
      </c>
      <c r="E156" s="275"/>
      <c r="F156" s="276"/>
      <c r="G156" s="278">
        <f t="shared" si="15"/>
        <v>0</v>
      </c>
      <c r="H156" s="274">
        <v>0</v>
      </c>
      <c r="I156" s="275"/>
      <c r="J156" s="284"/>
      <c r="K156" s="281">
        <f t="shared" si="16"/>
        <v>0</v>
      </c>
      <c r="L156" s="274">
        <v>0</v>
      </c>
      <c r="M156" s="275"/>
      <c r="N156" s="276"/>
      <c r="O156" s="278">
        <f t="shared" si="17"/>
        <v>0</v>
      </c>
      <c r="P156" s="274">
        <v>4.4999999999999998E-2</v>
      </c>
      <c r="Q156" s="275"/>
      <c r="R156" s="481"/>
    </row>
    <row r="157" spans="1:18" ht="13.5" x14ac:dyDescent="0.25">
      <c r="A157" s="479"/>
      <c r="B157" s="246" t="s">
        <v>138</v>
      </c>
      <c r="C157" s="281">
        <f t="shared" si="14"/>
        <v>0.4</v>
      </c>
      <c r="D157" s="274">
        <v>0.5</v>
      </c>
      <c r="E157" s="275"/>
      <c r="F157" s="276"/>
      <c r="G157" s="278">
        <f t="shared" si="15"/>
        <v>0</v>
      </c>
      <c r="H157" s="274">
        <v>0</v>
      </c>
      <c r="I157" s="275"/>
      <c r="J157" s="284"/>
      <c r="K157" s="281">
        <f t="shared" si="16"/>
        <v>0.4</v>
      </c>
      <c r="L157" s="274">
        <v>0.5</v>
      </c>
      <c r="M157" s="275"/>
      <c r="N157" s="276"/>
      <c r="O157" s="278">
        <f t="shared" si="17"/>
        <v>0.2</v>
      </c>
      <c r="P157" s="274">
        <v>0</v>
      </c>
      <c r="Q157" s="275"/>
      <c r="R157" s="481"/>
    </row>
    <row r="158" spans="1:18" ht="13.5" x14ac:dyDescent="0.25">
      <c r="A158" s="479"/>
      <c r="B158" s="246" t="s">
        <v>18</v>
      </c>
      <c r="C158" s="281">
        <f t="shared" si="14"/>
        <v>0.5714285714285714</v>
      </c>
      <c r="D158" s="274">
        <v>0.57699999999999996</v>
      </c>
      <c r="E158" s="275">
        <v>0.54166666666666663</v>
      </c>
      <c r="F158" s="276">
        <v>3.5333333333333328E-2</v>
      </c>
      <c r="G158" s="278">
        <f t="shared" si="15"/>
        <v>0</v>
      </c>
      <c r="H158" s="274">
        <v>0</v>
      </c>
      <c r="I158" s="275">
        <v>6.25E-2</v>
      </c>
      <c r="J158" s="284">
        <v>-6.25E-2</v>
      </c>
      <c r="K158" s="281">
        <f t="shared" si="16"/>
        <v>0.2857142857142857</v>
      </c>
      <c r="L158" s="274">
        <v>0.34599999999999997</v>
      </c>
      <c r="M158" s="275">
        <v>0.3125</v>
      </c>
      <c r="N158" s="276">
        <v>3.3499999999999974E-2</v>
      </c>
      <c r="O158" s="278">
        <f t="shared" si="17"/>
        <v>0.14285714285714285</v>
      </c>
      <c r="P158" s="274">
        <v>7.6999999999999999E-2</v>
      </c>
      <c r="Q158" s="275">
        <v>8.3333333333333343E-2</v>
      </c>
      <c r="R158" s="481">
        <v>-6.3333333333333436E-3</v>
      </c>
    </row>
    <row r="159" spans="1:18" ht="13.5" x14ac:dyDescent="0.25">
      <c r="A159" s="479"/>
      <c r="B159" s="246" t="s">
        <v>19</v>
      </c>
      <c r="C159" s="281">
        <f t="shared" si="14"/>
        <v>0.94117647058823528</v>
      </c>
      <c r="D159" s="274">
        <v>0.75</v>
      </c>
      <c r="E159" s="275">
        <v>0.90909090909090906</v>
      </c>
      <c r="F159" s="276">
        <v>-0.15909090909090906</v>
      </c>
      <c r="G159" s="278">
        <f t="shared" si="15"/>
        <v>5.8823529411764705E-2</v>
      </c>
      <c r="H159" s="274">
        <v>0.25</v>
      </c>
      <c r="I159" s="275">
        <v>3.0303030303030304E-2</v>
      </c>
      <c r="J159" s="284">
        <v>0.2196969696969697</v>
      </c>
      <c r="K159" s="281">
        <f t="shared" si="16"/>
        <v>0</v>
      </c>
      <c r="L159" s="274">
        <v>0</v>
      </c>
      <c r="M159" s="275">
        <v>0</v>
      </c>
      <c r="N159" s="276">
        <v>0</v>
      </c>
      <c r="O159" s="278">
        <f t="shared" si="17"/>
        <v>0</v>
      </c>
      <c r="P159" s="274">
        <v>0</v>
      </c>
      <c r="Q159" s="275">
        <v>6.0606060606060608E-2</v>
      </c>
      <c r="R159" s="481">
        <v>-6.0606060606060608E-2</v>
      </c>
    </row>
    <row r="160" spans="1:18" ht="13.5" x14ac:dyDescent="0.25">
      <c r="A160" s="479"/>
      <c r="B160" s="246" t="s">
        <v>20</v>
      </c>
      <c r="C160" s="281">
        <f t="shared" si="14"/>
        <v>0.88</v>
      </c>
      <c r="D160" s="274">
        <v>0.95299999999999996</v>
      </c>
      <c r="E160" s="275"/>
      <c r="F160" s="276"/>
      <c r="G160" s="278">
        <f t="shared" si="15"/>
        <v>0</v>
      </c>
      <c r="H160" s="274">
        <v>0</v>
      </c>
      <c r="I160" s="275"/>
      <c r="J160" s="284"/>
      <c r="K160" s="281">
        <f t="shared" si="16"/>
        <v>0.06</v>
      </c>
      <c r="L160" s="274">
        <v>0</v>
      </c>
      <c r="M160" s="275"/>
      <c r="N160" s="276"/>
      <c r="O160" s="278">
        <f t="shared" si="17"/>
        <v>0.06</v>
      </c>
      <c r="P160" s="274">
        <v>4.7E-2</v>
      </c>
      <c r="Q160" s="275"/>
      <c r="R160" s="481"/>
    </row>
    <row r="161" spans="1:18" ht="13.5" x14ac:dyDescent="0.25">
      <c r="A161" s="479"/>
      <c r="B161" s="246" t="s">
        <v>36</v>
      </c>
      <c r="C161" s="281">
        <f t="shared" si="14"/>
        <v>0.96296296296296291</v>
      </c>
      <c r="D161" s="274"/>
      <c r="E161" s="275"/>
      <c r="F161" s="276"/>
      <c r="G161" s="278">
        <f t="shared" si="15"/>
        <v>0</v>
      </c>
      <c r="H161" s="274"/>
      <c r="I161" s="275"/>
      <c r="J161" s="284"/>
      <c r="K161" s="281">
        <f t="shared" si="16"/>
        <v>3.7037037037037035E-2</v>
      </c>
      <c r="L161" s="274"/>
      <c r="M161" s="275"/>
      <c r="N161" s="276"/>
      <c r="O161" s="278">
        <f t="shared" si="17"/>
        <v>0</v>
      </c>
      <c r="P161" s="274"/>
      <c r="Q161" s="275"/>
      <c r="R161" s="481"/>
    </row>
    <row r="162" spans="1:18" ht="13.5" x14ac:dyDescent="0.25">
      <c r="A162" s="479"/>
      <c r="B162" s="246" t="s">
        <v>37</v>
      </c>
      <c r="C162" s="281">
        <f t="shared" si="14"/>
        <v>1</v>
      </c>
      <c r="D162" s="274"/>
      <c r="E162" s="275"/>
      <c r="F162" s="276"/>
      <c r="G162" s="278">
        <f t="shared" si="15"/>
        <v>0</v>
      </c>
      <c r="H162" s="274"/>
      <c r="I162" s="275"/>
      <c r="J162" s="284"/>
      <c r="K162" s="281">
        <f t="shared" si="16"/>
        <v>0</v>
      </c>
      <c r="L162" s="274"/>
      <c r="M162" s="275"/>
      <c r="N162" s="276"/>
      <c r="O162" s="278">
        <f t="shared" si="17"/>
        <v>0</v>
      </c>
      <c r="P162" s="274"/>
      <c r="Q162" s="275"/>
      <c r="R162" s="481"/>
    </row>
    <row r="163" spans="1:18" ht="13.5" x14ac:dyDescent="0.25">
      <c r="A163" s="479"/>
      <c r="B163" s="246" t="s">
        <v>40</v>
      </c>
      <c r="C163" s="281">
        <f t="shared" si="14"/>
        <v>0.72413793103448276</v>
      </c>
      <c r="D163" s="274">
        <v>0.55700000000000005</v>
      </c>
      <c r="E163" s="275">
        <v>1</v>
      </c>
      <c r="F163" s="276">
        <v>-0.44299999999999995</v>
      </c>
      <c r="G163" s="278">
        <f t="shared" si="15"/>
        <v>1.7241379310344827E-2</v>
      </c>
      <c r="H163" s="274">
        <v>1.6E-2</v>
      </c>
      <c r="I163" s="275">
        <v>0</v>
      </c>
      <c r="J163" s="284">
        <v>1.6E-2</v>
      </c>
      <c r="K163" s="281">
        <f t="shared" si="16"/>
        <v>0.15517241379310345</v>
      </c>
      <c r="L163" s="274">
        <v>4.9000000000000002E-2</v>
      </c>
      <c r="M163" s="275">
        <v>0</v>
      </c>
      <c r="N163" s="276">
        <v>4.9000000000000002E-2</v>
      </c>
      <c r="O163" s="278">
        <f t="shared" si="17"/>
        <v>0.10344827586206896</v>
      </c>
      <c r="P163" s="274">
        <v>0.377</v>
      </c>
      <c r="Q163" s="275">
        <v>0</v>
      </c>
      <c r="R163" s="481">
        <v>0.377</v>
      </c>
    </row>
    <row r="164" spans="1:18" ht="13.5" x14ac:dyDescent="0.25">
      <c r="A164" s="479"/>
      <c r="B164" s="246" t="s">
        <v>21</v>
      </c>
      <c r="C164" s="281">
        <f t="shared" si="14"/>
        <v>1</v>
      </c>
      <c r="D164" s="274">
        <v>0.96</v>
      </c>
      <c r="E164" s="275">
        <v>0.92</v>
      </c>
      <c r="F164" s="276">
        <v>3.9999999999999925E-2</v>
      </c>
      <c r="G164" s="278">
        <f t="shared" si="15"/>
        <v>0</v>
      </c>
      <c r="H164" s="274">
        <v>0</v>
      </c>
      <c r="I164" s="275">
        <v>0</v>
      </c>
      <c r="J164" s="284">
        <v>0</v>
      </c>
      <c r="K164" s="281">
        <f t="shared" si="16"/>
        <v>0</v>
      </c>
      <c r="L164" s="274">
        <v>0.04</v>
      </c>
      <c r="M164" s="275">
        <v>0.04</v>
      </c>
      <c r="N164" s="276">
        <v>0</v>
      </c>
      <c r="O164" s="278">
        <f t="shared" si="17"/>
        <v>0</v>
      </c>
      <c r="P164" s="274">
        <v>0</v>
      </c>
      <c r="Q164" s="275">
        <v>0.04</v>
      </c>
      <c r="R164" s="481">
        <v>-0.04</v>
      </c>
    </row>
    <row r="165" spans="1:18" ht="13.5" x14ac:dyDescent="0.25">
      <c r="A165" s="479"/>
      <c r="B165" s="246" t="s">
        <v>7</v>
      </c>
      <c r="C165" s="281">
        <f t="shared" si="14"/>
        <v>0.82191780821917804</v>
      </c>
      <c r="D165" s="274">
        <v>0.746</v>
      </c>
      <c r="E165" s="275">
        <v>0.8125</v>
      </c>
      <c r="F165" s="276">
        <v>-6.6500000000000004E-2</v>
      </c>
      <c r="G165" s="278">
        <f t="shared" si="15"/>
        <v>2.7397260273972601E-2</v>
      </c>
      <c r="H165" s="274">
        <v>4.2000000000000003E-2</v>
      </c>
      <c r="I165" s="275">
        <v>0</v>
      </c>
      <c r="J165" s="284">
        <v>4.2000000000000003E-2</v>
      </c>
      <c r="K165" s="281">
        <f t="shared" si="16"/>
        <v>0.15068493150684931</v>
      </c>
      <c r="L165" s="274">
        <v>0.14099999999999999</v>
      </c>
      <c r="M165" s="275">
        <v>0.171875</v>
      </c>
      <c r="N165" s="276">
        <v>-3.0875000000000014E-2</v>
      </c>
      <c r="O165" s="278">
        <f t="shared" si="17"/>
        <v>0</v>
      </c>
      <c r="P165" s="274">
        <v>7.0000000000000007E-2</v>
      </c>
      <c r="Q165" s="275">
        <v>1.5625E-2</v>
      </c>
      <c r="R165" s="481">
        <v>5.4375000000000007E-2</v>
      </c>
    </row>
    <row r="166" spans="1:18" ht="13.5" x14ac:dyDescent="0.25">
      <c r="A166" s="479"/>
      <c r="B166" s="246" t="s">
        <v>32</v>
      </c>
      <c r="C166" s="281">
        <f t="shared" si="14"/>
        <v>0.94444444444444442</v>
      </c>
      <c r="D166" s="274"/>
      <c r="E166" s="275">
        <v>0.96153846153846156</v>
      </c>
      <c r="F166" s="276"/>
      <c r="G166" s="278">
        <f t="shared" si="15"/>
        <v>0</v>
      </c>
      <c r="H166" s="274"/>
      <c r="I166" s="275">
        <v>0</v>
      </c>
      <c r="J166" s="284"/>
      <c r="K166" s="281">
        <f t="shared" si="16"/>
        <v>0</v>
      </c>
      <c r="L166" s="274"/>
      <c r="M166" s="275">
        <v>3.8461538461538464E-2</v>
      </c>
      <c r="N166" s="276"/>
      <c r="O166" s="278">
        <f t="shared" si="17"/>
        <v>5.5555555555555552E-2</v>
      </c>
      <c r="P166" s="274"/>
      <c r="Q166" s="275">
        <v>0</v>
      </c>
      <c r="R166" s="481"/>
    </row>
    <row r="167" spans="1:18" ht="13.5" x14ac:dyDescent="0.25">
      <c r="A167" s="479"/>
      <c r="B167" s="246" t="s">
        <v>3</v>
      </c>
      <c r="C167" s="281">
        <f t="shared" si="14"/>
        <v>0.85</v>
      </c>
      <c r="D167" s="274">
        <v>0.96399999999999997</v>
      </c>
      <c r="E167" s="275">
        <v>0.88235294117647056</v>
      </c>
      <c r="F167" s="276">
        <v>8.1647058823529406E-2</v>
      </c>
      <c r="G167" s="278">
        <f t="shared" si="15"/>
        <v>0</v>
      </c>
      <c r="H167" s="274">
        <v>0</v>
      </c>
      <c r="I167" s="275">
        <v>2.9411764705882356E-2</v>
      </c>
      <c r="J167" s="284">
        <v>-2.9411764705882356E-2</v>
      </c>
      <c r="K167" s="281">
        <f t="shared" si="16"/>
        <v>0.1</v>
      </c>
      <c r="L167" s="274">
        <v>3.5999999999999997E-2</v>
      </c>
      <c r="M167" s="275">
        <v>5.8823529411764712E-2</v>
      </c>
      <c r="N167" s="276">
        <v>-2.2823529411764715E-2</v>
      </c>
      <c r="O167" s="278">
        <f t="shared" si="17"/>
        <v>0.05</v>
      </c>
      <c r="P167" s="274">
        <v>0</v>
      </c>
      <c r="Q167" s="275">
        <v>2.9411764705882356E-2</v>
      </c>
      <c r="R167" s="481">
        <v>-2.9411764705882356E-2</v>
      </c>
    </row>
    <row r="168" spans="1:18" ht="13.5" x14ac:dyDescent="0.25">
      <c r="A168" s="479"/>
      <c r="B168" s="246" t="s">
        <v>139</v>
      </c>
      <c r="C168" s="281">
        <f t="shared" si="14"/>
        <v>0.97142857142857142</v>
      </c>
      <c r="D168" s="274">
        <v>1</v>
      </c>
      <c r="E168" s="275">
        <v>1</v>
      </c>
      <c r="F168" s="276">
        <v>0</v>
      </c>
      <c r="G168" s="278">
        <f t="shared" si="15"/>
        <v>0</v>
      </c>
      <c r="H168" s="274">
        <v>0</v>
      </c>
      <c r="I168" s="275">
        <v>0</v>
      </c>
      <c r="J168" s="284">
        <v>0</v>
      </c>
      <c r="K168" s="281">
        <f t="shared" si="16"/>
        <v>0</v>
      </c>
      <c r="L168" s="274">
        <v>0</v>
      </c>
      <c r="M168" s="275">
        <v>0</v>
      </c>
      <c r="N168" s="276">
        <v>0</v>
      </c>
      <c r="O168" s="278">
        <f t="shared" si="17"/>
        <v>2.8571428571428571E-2</v>
      </c>
      <c r="P168" s="274">
        <v>0</v>
      </c>
      <c r="Q168" s="275">
        <v>0</v>
      </c>
      <c r="R168" s="481">
        <v>0</v>
      </c>
    </row>
    <row r="169" spans="1:18" ht="13.5" x14ac:dyDescent="0.25">
      <c r="A169" s="479"/>
      <c r="B169" s="288"/>
      <c r="C169" s="282"/>
      <c r="D169" s="274"/>
      <c r="E169" s="275"/>
      <c r="F169" s="276"/>
      <c r="G169" s="279"/>
      <c r="H169" s="274"/>
      <c r="I169" s="275"/>
      <c r="J169" s="284"/>
      <c r="K169" s="285"/>
      <c r="L169" s="274"/>
      <c r="M169" s="275"/>
      <c r="N169" s="276"/>
      <c r="O169" s="279"/>
      <c r="P169" s="274"/>
      <c r="Q169" s="275"/>
      <c r="R169" s="481"/>
    </row>
    <row r="170" spans="1:18" ht="13.5" x14ac:dyDescent="0.25">
      <c r="A170" s="482"/>
      <c r="B170" s="483" t="s">
        <v>22</v>
      </c>
      <c r="C170" s="484">
        <f>D39</f>
        <v>0.80852994555353896</v>
      </c>
      <c r="D170" s="485"/>
      <c r="E170" s="486"/>
      <c r="F170" s="487"/>
      <c r="G170" s="488">
        <f>H39</f>
        <v>4.4464609800362979E-2</v>
      </c>
      <c r="H170" s="485"/>
      <c r="I170" s="486"/>
      <c r="J170" s="489"/>
      <c r="K170" s="484">
        <f>L39</f>
        <v>9.8003629764065334E-2</v>
      </c>
      <c r="L170" s="485"/>
      <c r="M170" s="486"/>
      <c r="N170" s="490"/>
      <c r="O170" s="488">
        <f>P39</f>
        <v>4.9001814882032667E-2</v>
      </c>
      <c r="P170" s="485"/>
      <c r="Q170" s="486"/>
      <c r="R170" s="491"/>
    </row>
    <row r="172" spans="1:18" x14ac:dyDescent="0.2">
      <c r="E172" s="83"/>
      <c r="F172" s="83"/>
      <c r="G172" s="83"/>
      <c r="H172" s="83"/>
      <c r="I172" s="83"/>
    </row>
    <row r="173" spans="1:18" ht="13.5" x14ac:dyDescent="0.2">
      <c r="E173" s="95"/>
      <c r="F173" s="95"/>
      <c r="G173" s="121"/>
      <c r="H173" s="95"/>
      <c r="I173" s="121"/>
    </row>
    <row r="174" spans="1:18" ht="13.5" x14ac:dyDescent="0.2">
      <c r="C174" s="121"/>
      <c r="G174" s="121"/>
      <c r="H174" s="95"/>
      <c r="I174" s="121"/>
      <c r="L174" s="121"/>
    </row>
    <row r="175" spans="1:18" ht="13.5" x14ac:dyDescent="0.2">
      <c r="C175" s="121"/>
      <c r="G175" s="121"/>
      <c r="H175" s="95"/>
      <c r="I175" s="121"/>
      <c r="L175" s="121"/>
    </row>
    <row r="176" spans="1:18" ht="13.5" x14ac:dyDescent="0.2">
      <c r="C176" s="121"/>
      <c r="G176" s="121"/>
      <c r="H176" s="95"/>
      <c r="I176" s="121"/>
      <c r="L176" s="121"/>
    </row>
    <row r="177" spans="3:12" ht="13.5" x14ac:dyDescent="0.2">
      <c r="C177" s="121"/>
      <c r="G177" s="121"/>
      <c r="H177" s="95"/>
      <c r="I177" s="121"/>
      <c r="L177" s="121"/>
    </row>
    <row r="178" spans="3:12" ht="13.5" x14ac:dyDescent="0.2">
      <c r="C178" s="121"/>
      <c r="G178" s="121"/>
      <c r="H178" s="95"/>
      <c r="I178" s="121"/>
      <c r="L178" s="121"/>
    </row>
    <row r="179" spans="3:12" ht="13.5" x14ac:dyDescent="0.2">
      <c r="C179" s="121"/>
      <c r="G179" s="121"/>
      <c r="H179" s="95"/>
      <c r="I179" s="121"/>
      <c r="L179" s="121"/>
    </row>
    <row r="180" spans="3:12" ht="13.5" x14ac:dyDescent="0.2">
      <c r="C180" s="121"/>
      <c r="G180" s="121"/>
      <c r="H180" s="95"/>
      <c r="I180" s="121"/>
      <c r="L180" s="121"/>
    </row>
    <row r="181" spans="3:12" ht="13.5" x14ac:dyDescent="0.2">
      <c r="C181" s="121"/>
      <c r="G181" s="121"/>
      <c r="H181" s="95"/>
      <c r="I181" s="121"/>
      <c r="L181" s="121"/>
    </row>
    <row r="182" spans="3:12" ht="13.5" x14ac:dyDescent="0.2">
      <c r="C182" s="121"/>
      <c r="G182" s="121"/>
      <c r="H182" s="95"/>
      <c r="I182" s="121"/>
      <c r="L182" s="121"/>
    </row>
    <row r="183" spans="3:12" ht="13.5" x14ac:dyDescent="0.2">
      <c r="C183" s="121"/>
      <c r="G183" s="121"/>
      <c r="H183" s="95"/>
      <c r="I183" s="121"/>
      <c r="L183" s="121"/>
    </row>
    <row r="184" spans="3:12" ht="13.5" x14ac:dyDescent="0.2">
      <c r="C184" s="121"/>
      <c r="G184" s="121"/>
      <c r="H184" s="95"/>
      <c r="I184" s="121"/>
      <c r="L184" s="121"/>
    </row>
    <row r="185" spans="3:12" ht="13.5" x14ac:dyDescent="0.2">
      <c r="C185" s="121"/>
      <c r="G185" s="121"/>
      <c r="H185" s="95"/>
      <c r="I185" s="121"/>
      <c r="L185" s="121"/>
    </row>
    <row r="186" spans="3:12" ht="13.5" x14ac:dyDescent="0.2">
      <c r="C186" s="121"/>
      <c r="G186" s="121"/>
      <c r="H186" s="95"/>
      <c r="I186" s="121"/>
      <c r="L186" s="121"/>
    </row>
    <row r="187" spans="3:12" ht="13.5" x14ac:dyDescent="0.2">
      <c r="C187" s="121"/>
      <c r="G187" s="121"/>
      <c r="H187" s="95"/>
      <c r="I187" s="121"/>
      <c r="L187" s="121"/>
    </row>
    <row r="188" spans="3:12" ht="13.5" x14ac:dyDescent="0.2">
      <c r="C188" s="121"/>
      <c r="G188" s="121"/>
      <c r="H188" s="95"/>
      <c r="I188" s="121"/>
      <c r="L188" s="121"/>
    </row>
    <row r="189" spans="3:12" ht="13.5" x14ac:dyDescent="0.2">
      <c r="C189" s="121"/>
      <c r="G189" s="121"/>
      <c r="H189" s="95"/>
      <c r="I189" s="121"/>
      <c r="L189" s="121"/>
    </row>
    <row r="190" spans="3:12" x14ac:dyDescent="0.2">
      <c r="C190" s="121"/>
      <c r="L190" s="121"/>
    </row>
  </sheetData>
  <mergeCells count="17">
    <mergeCell ref="C137:F137"/>
    <mergeCell ref="G137:J137"/>
    <mergeCell ref="K137:N137"/>
    <mergeCell ref="O137:R137"/>
    <mergeCell ref="C6:F6"/>
    <mergeCell ref="G6:J6"/>
    <mergeCell ref="K6:N6"/>
    <mergeCell ref="O6:R6"/>
    <mergeCell ref="C136:R136"/>
    <mergeCell ref="S6:V6"/>
    <mergeCell ref="C5:V5"/>
    <mergeCell ref="C45:F45"/>
    <mergeCell ref="G45:J45"/>
    <mergeCell ref="K45:N45"/>
    <mergeCell ref="O45:R45"/>
    <mergeCell ref="S45:V45"/>
    <mergeCell ref="C44:U4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109"/>
  <sheetViews>
    <sheetView zoomScale="60" zoomScaleNormal="60" workbookViewId="0">
      <selection activeCell="K36" sqref="K36"/>
    </sheetView>
  </sheetViews>
  <sheetFormatPr defaultColWidth="9.33203125" defaultRowHeight="12" x14ac:dyDescent="0.2"/>
  <cols>
    <col min="1" max="1" width="9.33203125" style="6"/>
    <col min="2" max="2" width="14" style="6" bestFit="1" customWidth="1"/>
    <col min="3" max="4" width="9.33203125" style="6"/>
    <col min="5" max="5" width="16.1640625" style="6" customWidth="1"/>
    <col min="6" max="7" width="9.33203125" style="6"/>
    <col min="8" max="8" width="15" style="6" customWidth="1"/>
    <col min="9" max="9" width="10.33203125" style="6" bestFit="1" customWidth="1"/>
    <col min="10" max="10" width="9.33203125" style="6"/>
    <col min="11" max="11" width="8.1640625" style="6" customWidth="1"/>
    <col min="12" max="12" width="9.33203125" style="6"/>
    <col min="13" max="13" width="10.33203125" style="6" bestFit="1" customWidth="1"/>
    <col min="14" max="16384" width="9.33203125" style="6"/>
  </cols>
  <sheetData>
    <row r="1" spans="1:14" ht="15.75" x14ac:dyDescent="0.25">
      <c r="A1" s="5" t="s">
        <v>76</v>
      </c>
    </row>
    <row r="2" spans="1:14" ht="15.75" x14ac:dyDescent="0.25">
      <c r="A2" s="5"/>
    </row>
    <row r="3" spans="1:14" ht="15.75" x14ac:dyDescent="0.25">
      <c r="A3" s="5">
        <v>2010</v>
      </c>
    </row>
    <row r="4" spans="1:14" x14ac:dyDescent="0.2">
      <c r="A4" s="393" t="s">
        <v>0</v>
      </c>
      <c r="B4" s="394" t="s">
        <v>0</v>
      </c>
      <c r="C4" s="642" t="s">
        <v>77</v>
      </c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4"/>
    </row>
    <row r="5" spans="1:14" x14ac:dyDescent="0.2">
      <c r="A5" s="395"/>
      <c r="B5" s="252"/>
      <c r="C5" s="640" t="s">
        <v>78</v>
      </c>
      <c r="D5" s="641"/>
      <c r="E5" s="641"/>
      <c r="F5" s="641"/>
      <c r="G5" s="640" t="s">
        <v>79</v>
      </c>
      <c r="H5" s="641"/>
      <c r="I5" s="641"/>
      <c r="J5" s="641"/>
      <c r="K5" s="640" t="s">
        <v>22</v>
      </c>
      <c r="L5" s="641"/>
      <c r="M5" s="641"/>
      <c r="N5" s="641"/>
    </row>
    <row r="6" spans="1:14" x14ac:dyDescent="0.2">
      <c r="A6" s="395"/>
      <c r="B6" s="396"/>
      <c r="C6" s="397" t="s">
        <v>53</v>
      </c>
      <c r="D6" s="397" t="s">
        <v>54</v>
      </c>
      <c r="E6" s="397" t="s">
        <v>55</v>
      </c>
      <c r="F6" s="397" t="s">
        <v>60</v>
      </c>
      <c r="G6" s="397" t="s">
        <v>53</v>
      </c>
      <c r="H6" s="397" t="s">
        <v>54</v>
      </c>
      <c r="I6" s="397" t="s">
        <v>55</v>
      </c>
      <c r="J6" s="397" t="s">
        <v>60</v>
      </c>
      <c r="K6" s="397" t="s">
        <v>53</v>
      </c>
      <c r="L6" s="397" t="s">
        <v>54</v>
      </c>
      <c r="M6" s="397" t="s">
        <v>55</v>
      </c>
      <c r="N6" s="397" t="s">
        <v>60</v>
      </c>
    </row>
    <row r="7" spans="1:14" ht="13.5" x14ac:dyDescent="0.25">
      <c r="A7" s="295" t="s">
        <v>26</v>
      </c>
      <c r="B7" s="398" t="s">
        <v>1</v>
      </c>
      <c r="C7" s="313">
        <v>0</v>
      </c>
      <c r="D7" s="298">
        <f t="shared" ref="D7:D36" si="0">C7/$K7</f>
        <v>0</v>
      </c>
      <c r="E7" s="299">
        <f>C7/C$38</f>
        <v>0</v>
      </c>
      <c r="F7" s="300">
        <f>C7/$K$38</f>
        <v>0</v>
      </c>
      <c r="G7" s="313">
        <v>37</v>
      </c>
      <c r="H7" s="298">
        <f t="shared" ref="H7:H36" si="1">G7/$K7</f>
        <v>1</v>
      </c>
      <c r="I7" s="299">
        <f>G7/G$38</f>
        <v>4.7557840616966579E-2</v>
      </c>
      <c r="J7" s="300">
        <f>G7/$K$38</f>
        <v>3.4132841328413287E-2</v>
      </c>
      <c r="K7" s="313">
        <v>37</v>
      </c>
      <c r="L7" s="399">
        <f t="shared" ref="L7:L36" si="2">K7/$K7</f>
        <v>1</v>
      </c>
      <c r="M7" s="299">
        <f>K7/K$38</f>
        <v>3.4132841328413287E-2</v>
      </c>
      <c r="N7" s="300">
        <f>K7/$K$38</f>
        <v>3.4132841328413287E-2</v>
      </c>
    </row>
    <row r="8" spans="1:14" ht="13.5" x14ac:dyDescent="0.25">
      <c r="A8" s="292"/>
      <c r="B8" s="243" t="s">
        <v>2</v>
      </c>
      <c r="C8" s="314">
        <v>7</v>
      </c>
      <c r="D8" s="302">
        <f t="shared" si="0"/>
        <v>0.15909090909090909</v>
      </c>
      <c r="E8" s="303">
        <f t="shared" ref="E8:E36" si="3">C8/C$38</f>
        <v>2.2875816993464051E-2</v>
      </c>
      <c r="F8" s="304">
        <f t="shared" ref="F8:F36" si="4">C8/$K$38</f>
        <v>6.4575645756457566E-3</v>
      </c>
      <c r="G8" s="314">
        <v>37</v>
      </c>
      <c r="H8" s="302">
        <f t="shared" si="1"/>
        <v>0.84090909090909094</v>
      </c>
      <c r="I8" s="303">
        <f t="shared" ref="I8:I36" si="5">G8/G$38</f>
        <v>4.7557840616966579E-2</v>
      </c>
      <c r="J8" s="304">
        <f t="shared" ref="J8:J36" si="6">G8/$K$38</f>
        <v>3.4132841328413287E-2</v>
      </c>
      <c r="K8" s="314">
        <v>44</v>
      </c>
      <c r="L8" s="400">
        <f t="shared" si="2"/>
        <v>1</v>
      </c>
      <c r="M8" s="303">
        <f t="shared" ref="M8:M36" si="7">K8/K$38</f>
        <v>4.0590405904059039E-2</v>
      </c>
      <c r="N8" s="304">
        <f t="shared" ref="N8:N36" si="8">K8/$K$38</f>
        <v>4.0590405904059039E-2</v>
      </c>
    </row>
    <row r="9" spans="1:14" ht="13.5" x14ac:dyDescent="0.25">
      <c r="A9" s="292"/>
      <c r="B9" s="243" t="s">
        <v>41</v>
      </c>
      <c r="C9" s="314">
        <v>1</v>
      </c>
      <c r="D9" s="302">
        <f t="shared" si="0"/>
        <v>0.16666666666666666</v>
      </c>
      <c r="E9" s="303">
        <f t="shared" si="3"/>
        <v>3.2679738562091504E-3</v>
      </c>
      <c r="F9" s="304">
        <f t="shared" si="4"/>
        <v>9.225092250922509E-4</v>
      </c>
      <c r="G9" s="314">
        <v>5</v>
      </c>
      <c r="H9" s="302">
        <f t="shared" si="1"/>
        <v>0.83333333333333337</v>
      </c>
      <c r="I9" s="303">
        <f t="shared" si="5"/>
        <v>6.4267352185089976E-3</v>
      </c>
      <c r="J9" s="304">
        <f t="shared" si="6"/>
        <v>4.6125461254612546E-3</v>
      </c>
      <c r="K9" s="314">
        <v>6</v>
      </c>
      <c r="L9" s="400">
        <f t="shared" si="2"/>
        <v>1</v>
      </c>
      <c r="M9" s="303">
        <f t="shared" si="7"/>
        <v>5.5350553505535052E-3</v>
      </c>
      <c r="N9" s="304">
        <f t="shared" si="8"/>
        <v>5.5350553505535052E-3</v>
      </c>
    </row>
    <row r="10" spans="1:14" ht="13.5" x14ac:dyDescent="0.25">
      <c r="A10" s="292"/>
      <c r="B10" s="243" t="s">
        <v>34</v>
      </c>
      <c r="C10" s="314">
        <v>50</v>
      </c>
      <c r="D10" s="302">
        <f t="shared" si="0"/>
        <v>0.94339622641509435</v>
      </c>
      <c r="E10" s="303">
        <f t="shared" si="3"/>
        <v>0.16339869281045752</v>
      </c>
      <c r="F10" s="304">
        <f t="shared" si="4"/>
        <v>4.6125461254612546E-2</v>
      </c>
      <c r="G10" s="314">
        <v>3</v>
      </c>
      <c r="H10" s="302">
        <f t="shared" si="1"/>
        <v>5.6603773584905662E-2</v>
      </c>
      <c r="I10" s="303">
        <f t="shared" si="5"/>
        <v>3.8560411311053984E-3</v>
      </c>
      <c r="J10" s="304">
        <f t="shared" si="6"/>
        <v>2.7675276752767526E-3</v>
      </c>
      <c r="K10" s="314">
        <v>53</v>
      </c>
      <c r="L10" s="400">
        <f t="shared" si="2"/>
        <v>1</v>
      </c>
      <c r="M10" s="303">
        <f t="shared" si="7"/>
        <v>4.8892988929889296E-2</v>
      </c>
      <c r="N10" s="304">
        <f t="shared" si="8"/>
        <v>4.8892988929889296E-2</v>
      </c>
    </row>
    <row r="11" spans="1:14" ht="13.5" x14ac:dyDescent="0.25">
      <c r="A11" s="292"/>
      <c r="B11" s="243" t="s">
        <v>13</v>
      </c>
      <c r="C11" s="314">
        <v>1</v>
      </c>
      <c r="D11" s="302">
        <f t="shared" si="0"/>
        <v>2.6315789473684209E-2</v>
      </c>
      <c r="E11" s="303">
        <f t="shared" si="3"/>
        <v>3.2679738562091504E-3</v>
      </c>
      <c r="F11" s="304">
        <f t="shared" si="4"/>
        <v>9.225092250922509E-4</v>
      </c>
      <c r="G11" s="314">
        <v>37</v>
      </c>
      <c r="H11" s="302">
        <f t="shared" si="1"/>
        <v>0.97368421052631582</v>
      </c>
      <c r="I11" s="303">
        <f t="shared" si="5"/>
        <v>4.7557840616966579E-2</v>
      </c>
      <c r="J11" s="304">
        <f t="shared" si="6"/>
        <v>3.4132841328413287E-2</v>
      </c>
      <c r="K11" s="314">
        <v>38</v>
      </c>
      <c r="L11" s="400">
        <f t="shared" si="2"/>
        <v>1</v>
      </c>
      <c r="M11" s="303">
        <f t="shared" si="7"/>
        <v>3.5055350553505532E-2</v>
      </c>
      <c r="N11" s="304">
        <f t="shared" si="8"/>
        <v>3.5055350553505532E-2</v>
      </c>
    </row>
    <row r="12" spans="1:14" ht="22.5" x14ac:dyDescent="0.25">
      <c r="A12" s="292"/>
      <c r="B12" s="243" t="s">
        <v>4</v>
      </c>
      <c r="C12" s="314">
        <v>16</v>
      </c>
      <c r="D12" s="302">
        <f t="shared" si="0"/>
        <v>0.37209302325581395</v>
      </c>
      <c r="E12" s="303">
        <f t="shared" si="3"/>
        <v>5.2287581699346407E-2</v>
      </c>
      <c r="F12" s="304">
        <f t="shared" si="4"/>
        <v>1.4760147601476014E-2</v>
      </c>
      <c r="G12" s="314">
        <v>27</v>
      </c>
      <c r="H12" s="302">
        <f t="shared" si="1"/>
        <v>0.62790697674418605</v>
      </c>
      <c r="I12" s="303">
        <f t="shared" si="5"/>
        <v>3.4704370179948589E-2</v>
      </c>
      <c r="J12" s="304">
        <f t="shared" si="6"/>
        <v>2.4907749077490774E-2</v>
      </c>
      <c r="K12" s="314">
        <v>43</v>
      </c>
      <c r="L12" s="400">
        <f t="shared" si="2"/>
        <v>1</v>
      </c>
      <c r="M12" s="303">
        <f t="shared" si="7"/>
        <v>3.9667896678966787E-2</v>
      </c>
      <c r="N12" s="304">
        <f t="shared" si="8"/>
        <v>3.9667896678966787E-2</v>
      </c>
    </row>
    <row r="13" spans="1:14" ht="13.5" x14ac:dyDescent="0.25">
      <c r="A13" s="292"/>
      <c r="B13" s="243" t="s">
        <v>6</v>
      </c>
      <c r="C13" s="314">
        <v>0</v>
      </c>
      <c r="D13" s="302">
        <f t="shared" si="0"/>
        <v>0</v>
      </c>
      <c r="E13" s="303">
        <f t="shared" si="3"/>
        <v>0</v>
      </c>
      <c r="F13" s="304">
        <f t="shared" si="4"/>
        <v>0</v>
      </c>
      <c r="G13" s="314">
        <v>7</v>
      </c>
      <c r="H13" s="302">
        <f t="shared" si="1"/>
        <v>1</v>
      </c>
      <c r="I13" s="303">
        <f t="shared" si="5"/>
        <v>8.9974293059125968E-3</v>
      </c>
      <c r="J13" s="304">
        <f t="shared" si="6"/>
        <v>6.4575645756457566E-3</v>
      </c>
      <c r="K13" s="314">
        <v>7</v>
      </c>
      <c r="L13" s="400">
        <f t="shared" si="2"/>
        <v>1</v>
      </c>
      <c r="M13" s="303">
        <f t="shared" si="7"/>
        <v>6.4575645756457566E-3</v>
      </c>
      <c r="N13" s="304">
        <f t="shared" si="8"/>
        <v>6.4575645756457566E-3</v>
      </c>
    </row>
    <row r="14" spans="1:14" ht="13.5" x14ac:dyDescent="0.25">
      <c r="A14" s="292"/>
      <c r="B14" s="243" t="s">
        <v>8</v>
      </c>
      <c r="C14" s="314">
        <v>4</v>
      </c>
      <c r="D14" s="302">
        <f t="shared" si="0"/>
        <v>0.22222222222222221</v>
      </c>
      <c r="E14" s="303">
        <f t="shared" si="3"/>
        <v>1.3071895424836602E-2</v>
      </c>
      <c r="F14" s="304">
        <f t="shared" si="4"/>
        <v>3.6900369003690036E-3</v>
      </c>
      <c r="G14" s="314">
        <v>14</v>
      </c>
      <c r="H14" s="302">
        <f t="shared" si="1"/>
        <v>0.77777777777777779</v>
      </c>
      <c r="I14" s="303">
        <f t="shared" si="5"/>
        <v>1.7994858611825194E-2</v>
      </c>
      <c r="J14" s="304">
        <f t="shared" si="6"/>
        <v>1.2915129151291513E-2</v>
      </c>
      <c r="K14" s="314">
        <v>18</v>
      </c>
      <c r="L14" s="400">
        <f t="shared" si="2"/>
        <v>1</v>
      </c>
      <c r="M14" s="303">
        <f t="shared" si="7"/>
        <v>1.6605166051660517E-2</v>
      </c>
      <c r="N14" s="304">
        <f t="shared" si="8"/>
        <v>1.6605166051660517E-2</v>
      </c>
    </row>
    <row r="15" spans="1:14" ht="13.5" x14ac:dyDescent="0.25">
      <c r="A15" s="292"/>
      <c r="B15" s="243" t="s">
        <v>9</v>
      </c>
      <c r="C15" s="314">
        <v>3</v>
      </c>
      <c r="D15" s="302">
        <f t="shared" si="0"/>
        <v>6.5217391304347824E-2</v>
      </c>
      <c r="E15" s="303">
        <f t="shared" si="3"/>
        <v>9.8039215686274508E-3</v>
      </c>
      <c r="F15" s="304">
        <f t="shared" si="4"/>
        <v>2.7675276752767526E-3</v>
      </c>
      <c r="G15" s="314">
        <v>43</v>
      </c>
      <c r="H15" s="302">
        <f t="shared" si="1"/>
        <v>0.93478260869565222</v>
      </c>
      <c r="I15" s="303">
        <f t="shared" si="5"/>
        <v>5.5269922879177376E-2</v>
      </c>
      <c r="J15" s="304">
        <f t="shared" si="6"/>
        <v>3.9667896678966787E-2</v>
      </c>
      <c r="K15" s="314">
        <v>46</v>
      </c>
      <c r="L15" s="400">
        <f t="shared" si="2"/>
        <v>1</v>
      </c>
      <c r="M15" s="303">
        <f t="shared" si="7"/>
        <v>4.2435424354243544E-2</v>
      </c>
      <c r="N15" s="304">
        <f t="shared" si="8"/>
        <v>4.2435424354243544E-2</v>
      </c>
    </row>
    <row r="16" spans="1:14" ht="13.5" x14ac:dyDescent="0.25">
      <c r="A16" s="292"/>
      <c r="B16" s="243" t="s">
        <v>10</v>
      </c>
      <c r="C16" s="314">
        <v>7</v>
      </c>
      <c r="D16" s="302">
        <f t="shared" si="0"/>
        <v>0.15909090909090909</v>
      </c>
      <c r="E16" s="303">
        <f t="shared" si="3"/>
        <v>2.2875816993464051E-2</v>
      </c>
      <c r="F16" s="304">
        <f t="shared" si="4"/>
        <v>6.4575645756457566E-3</v>
      </c>
      <c r="G16" s="314">
        <v>37</v>
      </c>
      <c r="H16" s="302">
        <f t="shared" si="1"/>
        <v>0.84090909090909094</v>
      </c>
      <c r="I16" s="303">
        <f t="shared" si="5"/>
        <v>4.7557840616966579E-2</v>
      </c>
      <c r="J16" s="304">
        <f t="shared" si="6"/>
        <v>3.4132841328413287E-2</v>
      </c>
      <c r="K16" s="314">
        <v>44</v>
      </c>
      <c r="L16" s="400">
        <f t="shared" si="2"/>
        <v>1</v>
      </c>
      <c r="M16" s="303">
        <f t="shared" si="7"/>
        <v>4.0590405904059039E-2</v>
      </c>
      <c r="N16" s="304">
        <f t="shared" si="8"/>
        <v>4.0590405904059039E-2</v>
      </c>
    </row>
    <row r="17" spans="1:14" ht="13.5" x14ac:dyDescent="0.25">
      <c r="A17" s="292"/>
      <c r="B17" s="243" t="s">
        <v>42</v>
      </c>
      <c r="C17" s="314">
        <v>2</v>
      </c>
      <c r="D17" s="302">
        <f t="shared" si="0"/>
        <v>0.125</v>
      </c>
      <c r="E17" s="303">
        <f t="shared" si="3"/>
        <v>6.5359477124183009E-3</v>
      </c>
      <c r="F17" s="304">
        <f t="shared" si="4"/>
        <v>1.8450184501845018E-3</v>
      </c>
      <c r="G17" s="314">
        <v>14</v>
      </c>
      <c r="H17" s="302">
        <f t="shared" si="1"/>
        <v>0.875</v>
      </c>
      <c r="I17" s="303">
        <f t="shared" si="5"/>
        <v>1.7994858611825194E-2</v>
      </c>
      <c r="J17" s="304">
        <f t="shared" si="6"/>
        <v>1.2915129151291513E-2</v>
      </c>
      <c r="K17" s="314">
        <v>16</v>
      </c>
      <c r="L17" s="400">
        <f t="shared" si="2"/>
        <v>1</v>
      </c>
      <c r="M17" s="303">
        <f t="shared" si="7"/>
        <v>1.4760147601476014E-2</v>
      </c>
      <c r="N17" s="304">
        <f t="shared" si="8"/>
        <v>1.4760147601476014E-2</v>
      </c>
    </row>
    <row r="18" spans="1:14" ht="13.5" x14ac:dyDescent="0.25">
      <c r="A18" s="292"/>
      <c r="B18" s="243" t="s">
        <v>5</v>
      </c>
      <c r="C18" s="314">
        <v>29</v>
      </c>
      <c r="D18" s="302">
        <f t="shared" si="0"/>
        <v>0.25663716814159293</v>
      </c>
      <c r="E18" s="303">
        <f t="shared" si="3"/>
        <v>9.4771241830065356E-2</v>
      </c>
      <c r="F18" s="304">
        <f t="shared" si="4"/>
        <v>2.6752767527675275E-2</v>
      </c>
      <c r="G18" s="314">
        <v>84</v>
      </c>
      <c r="H18" s="302">
        <f t="shared" si="1"/>
        <v>0.74336283185840712</v>
      </c>
      <c r="I18" s="303">
        <f t="shared" si="5"/>
        <v>0.10796915167095116</v>
      </c>
      <c r="J18" s="304">
        <f t="shared" si="6"/>
        <v>7.7490774907749083E-2</v>
      </c>
      <c r="K18" s="314">
        <v>113</v>
      </c>
      <c r="L18" s="400">
        <f t="shared" si="2"/>
        <v>1</v>
      </c>
      <c r="M18" s="303">
        <f t="shared" si="7"/>
        <v>0.10424354243542436</v>
      </c>
      <c r="N18" s="304">
        <f t="shared" si="8"/>
        <v>0.10424354243542436</v>
      </c>
    </row>
    <row r="19" spans="1:14" ht="13.5" x14ac:dyDescent="0.25">
      <c r="A19" s="292"/>
      <c r="B19" s="243" t="s">
        <v>12</v>
      </c>
      <c r="C19" s="314">
        <v>1</v>
      </c>
      <c r="D19" s="302">
        <f t="shared" si="0"/>
        <v>3.2258064516129031E-2</v>
      </c>
      <c r="E19" s="303">
        <f t="shared" si="3"/>
        <v>3.2679738562091504E-3</v>
      </c>
      <c r="F19" s="304">
        <f t="shared" si="4"/>
        <v>9.225092250922509E-4</v>
      </c>
      <c r="G19" s="314">
        <v>30</v>
      </c>
      <c r="H19" s="302">
        <f t="shared" si="1"/>
        <v>0.967741935483871</v>
      </c>
      <c r="I19" s="303">
        <f t="shared" si="5"/>
        <v>3.8560411311053984E-2</v>
      </c>
      <c r="J19" s="304">
        <f t="shared" si="6"/>
        <v>2.7675276752767528E-2</v>
      </c>
      <c r="K19" s="314">
        <v>31</v>
      </c>
      <c r="L19" s="400">
        <f t="shared" si="2"/>
        <v>1</v>
      </c>
      <c r="M19" s="303">
        <f t="shared" si="7"/>
        <v>2.859778597785978E-2</v>
      </c>
      <c r="N19" s="304">
        <f t="shared" si="8"/>
        <v>2.859778597785978E-2</v>
      </c>
    </row>
    <row r="20" spans="1:14" ht="13.5" x14ac:dyDescent="0.25">
      <c r="A20" s="292"/>
      <c r="B20" s="243" t="s">
        <v>14</v>
      </c>
      <c r="C20" s="314">
        <v>1</v>
      </c>
      <c r="D20" s="302">
        <f t="shared" si="0"/>
        <v>2.0833333333333332E-2</v>
      </c>
      <c r="E20" s="303">
        <f t="shared" si="3"/>
        <v>3.2679738562091504E-3</v>
      </c>
      <c r="F20" s="304">
        <f t="shared" si="4"/>
        <v>9.225092250922509E-4</v>
      </c>
      <c r="G20" s="314">
        <v>47</v>
      </c>
      <c r="H20" s="302">
        <f t="shared" si="1"/>
        <v>0.97916666666666663</v>
      </c>
      <c r="I20" s="303">
        <f t="shared" si="5"/>
        <v>6.0411311053984576E-2</v>
      </c>
      <c r="J20" s="304">
        <f t="shared" si="6"/>
        <v>4.3357933579335796E-2</v>
      </c>
      <c r="K20" s="314">
        <v>48</v>
      </c>
      <c r="L20" s="400">
        <f t="shared" si="2"/>
        <v>1</v>
      </c>
      <c r="M20" s="303">
        <f t="shared" si="7"/>
        <v>4.4280442804428041E-2</v>
      </c>
      <c r="N20" s="304">
        <f t="shared" si="8"/>
        <v>4.4280442804428041E-2</v>
      </c>
    </row>
    <row r="21" spans="1:14" ht="13.5" x14ac:dyDescent="0.25">
      <c r="A21" s="292"/>
      <c r="B21" s="243" t="s">
        <v>15</v>
      </c>
      <c r="C21" s="314">
        <v>0</v>
      </c>
      <c r="D21" s="302">
        <f t="shared" si="0"/>
        <v>0</v>
      </c>
      <c r="E21" s="303">
        <f t="shared" si="3"/>
        <v>0</v>
      </c>
      <c r="F21" s="304">
        <f t="shared" si="4"/>
        <v>0</v>
      </c>
      <c r="G21" s="314">
        <v>34</v>
      </c>
      <c r="H21" s="302">
        <f t="shared" si="1"/>
        <v>1</v>
      </c>
      <c r="I21" s="303">
        <f t="shared" si="5"/>
        <v>4.3701799485861184E-2</v>
      </c>
      <c r="J21" s="304">
        <f t="shared" si="6"/>
        <v>3.136531365313653E-2</v>
      </c>
      <c r="K21" s="314">
        <v>34</v>
      </c>
      <c r="L21" s="400">
        <f t="shared" si="2"/>
        <v>1</v>
      </c>
      <c r="M21" s="303">
        <f t="shared" si="7"/>
        <v>3.136531365313653E-2</v>
      </c>
      <c r="N21" s="304">
        <f t="shared" si="8"/>
        <v>3.136531365313653E-2</v>
      </c>
    </row>
    <row r="22" spans="1:14" ht="13.5" x14ac:dyDescent="0.25">
      <c r="A22" s="292"/>
      <c r="B22" s="243" t="s">
        <v>16</v>
      </c>
      <c r="C22" s="314">
        <v>108</v>
      </c>
      <c r="D22" s="302">
        <f t="shared" si="0"/>
        <v>0.94736842105263153</v>
      </c>
      <c r="E22" s="303">
        <f t="shared" si="3"/>
        <v>0.35294117647058826</v>
      </c>
      <c r="F22" s="304">
        <f t="shared" si="4"/>
        <v>9.9630996309963096E-2</v>
      </c>
      <c r="G22" s="314">
        <v>6</v>
      </c>
      <c r="H22" s="302">
        <f t="shared" si="1"/>
        <v>5.2631578947368418E-2</v>
      </c>
      <c r="I22" s="303">
        <f t="shared" si="5"/>
        <v>7.7120822622107968E-3</v>
      </c>
      <c r="J22" s="304">
        <f t="shared" si="6"/>
        <v>5.5350553505535052E-3</v>
      </c>
      <c r="K22" s="314">
        <v>114</v>
      </c>
      <c r="L22" s="400">
        <f t="shared" si="2"/>
        <v>1</v>
      </c>
      <c r="M22" s="303">
        <f t="shared" si="7"/>
        <v>0.10516605166051661</v>
      </c>
      <c r="N22" s="304">
        <f t="shared" si="8"/>
        <v>0.10516605166051661</v>
      </c>
    </row>
    <row r="23" spans="1:14" ht="13.5" x14ac:dyDescent="0.25">
      <c r="A23" s="292"/>
      <c r="B23" s="243" t="s">
        <v>35</v>
      </c>
      <c r="C23" s="314">
        <v>24</v>
      </c>
      <c r="D23" s="302">
        <f t="shared" si="0"/>
        <v>0.8571428571428571</v>
      </c>
      <c r="E23" s="303">
        <f t="shared" si="3"/>
        <v>7.8431372549019607E-2</v>
      </c>
      <c r="F23" s="304">
        <f t="shared" si="4"/>
        <v>2.2140221402214021E-2</v>
      </c>
      <c r="G23" s="314">
        <v>4</v>
      </c>
      <c r="H23" s="302">
        <f t="shared" si="1"/>
        <v>0.14285714285714285</v>
      </c>
      <c r="I23" s="303">
        <f t="shared" si="5"/>
        <v>5.1413881748071976E-3</v>
      </c>
      <c r="J23" s="304">
        <f t="shared" si="6"/>
        <v>3.6900369003690036E-3</v>
      </c>
      <c r="K23" s="314">
        <v>28</v>
      </c>
      <c r="L23" s="400">
        <f t="shared" si="2"/>
        <v>1</v>
      </c>
      <c r="M23" s="303">
        <f t="shared" si="7"/>
        <v>2.5830258302583026E-2</v>
      </c>
      <c r="N23" s="304">
        <f t="shared" si="8"/>
        <v>2.5830258302583026E-2</v>
      </c>
    </row>
    <row r="24" spans="1:14" ht="13.15" customHeight="1" x14ac:dyDescent="0.25">
      <c r="A24" s="292"/>
      <c r="B24" s="243" t="s">
        <v>17</v>
      </c>
      <c r="C24" s="314">
        <v>0</v>
      </c>
      <c r="D24" s="302">
        <f t="shared" si="0"/>
        <v>0</v>
      </c>
      <c r="E24" s="303">
        <f t="shared" si="3"/>
        <v>0</v>
      </c>
      <c r="F24" s="304">
        <f t="shared" si="4"/>
        <v>0</v>
      </c>
      <c r="G24" s="314">
        <v>4</v>
      </c>
      <c r="H24" s="302">
        <f t="shared" si="1"/>
        <v>1</v>
      </c>
      <c r="I24" s="303">
        <f t="shared" si="5"/>
        <v>5.1413881748071976E-3</v>
      </c>
      <c r="J24" s="304">
        <f t="shared" si="6"/>
        <v>3.6900369003690036E-3</v>
      </c>
      <c r="K24" s="314">
        <v>4</v>
      </c>
      <c r="L24" s="400">
        <f t="shared" si="2"/>
        <v>1</v>
      </c>
      <c r="M24" s="303">
        <f t="shared" si="7"/>
        <v>3.6900369003690036E-3</v>
      </c>
      <c r="N24" s="304">
        <f t="shared" si="8"/>
        <v>3.6900369003690036E-3</v>
      </c>
    </row>
    <row r="25" spans="1:14" ht="13.5" x14ac:dyDescent="0.25">
      <c r="A25" s="292"/>
      <c r="B25" s="243" t="s">
        <v>140</v>
      </c>
      <c r="C25" s="314">
        <v>2</v>
      </c>
      <c r="D25" s="302">
        <f t="shared" si="0"/>
        <v>0.4</v>
      </c>
      <c r="E25" s="303">
        <f t="shared" si="3"/>
        <v>6.5359477124183009E-3</v>
      </c>
      <c r="F25" s="304">
        <f t="shared" si="4"/>
        <v>1.8450184501845018E-3</v>
      </c>
      <c r="G25" s="314">
        <v>3</v>
      </c>
      <c r="H25" s="302">
        <f t="shared" si="1"/>
        <v>0.6</v>
      </c>
      <c r="I25" s="303">
        <f t="shared" si="5"/>
        <v>3.8560411311053984E-3</v>
      </c>
      <c r="J25" s="304">
        <f t="shared" si="6"/>
        <v>2.7675276752767526E-3</v>
      </c>
      <c r="K25" s="314">
        <v>5</v>
      </c>
      <c r="L25" s="400">
        <f t="shared" si="2"/>
        <v>1</v>
      </c>
      <c r="M25" s="303">
        <f t="shared" si="7"/>
        <v>4.6125461254612546E-3</v>
      </c>
      <c r="N25" s="304">
        <f t="shared" si="8"/>
        <v>4.6125461254612546E-3</v>
      </c>
    </row>
    <row r="26" spans="1:14" ht="13.15" customHeight="1" x14ac:dyDescent="0.25">
      <c r="A26" s="292"/>
      <c r="B26" s="243" t="s">
        <v>18</v>
      </c>
      <c r="C26" s="314">
        <v>0</v>
      </c>
      <c r="D26" s="302">
        <f t="shared" si="0"/>
        <v>0</v>
      </c>
      <c r="E26" s="303">
        <f t="shared" si="3"/>
        <v>0</v>
      </c>
      <c r="F26" s="304">
        <f t="shared" si="4"/>
        <v>0</v>
      </c>
      <c r="G26" s="314">
        <v>14</v>
      </c>
      <c r="H26" s="302">
        <f t="shared" si="1"/>
        <v>1</v>
      </c>
      <c r="I26" s="303">
        <f t="shared" si="5"/>
        <v>1.7994858611825194E-2</v>
      </c>
      <c r="J26" s="304">
        <f t="shared" si="6"/>
        <v>1.2915129151291513E-2</v>
      </c>
      <c r="K26" s="314">
        <v>14</v>
      </c>
      <c r="L26" s="400">
        <f t="shared" si="2"/>
        <v>1</v>
      </c>
      <c r="M26" s="303">
        <f t="shared" si="7"/>
        <v>1.2915129151291513E-2</v>
      </c>
      <c r="N26" s="304">
        <f t="shared" si="8"/>
        <v>1.2915129151291513E-2</v>
      </c>
    </row>
    <row r="27" spans="1:14" ht="13.5" x14ac:dyDescent="0.25">
      <c r="A27" s="292"/>
      <c r="B27" s="243" t="s">
        <v>19</v>
      </c>
      <c r="C27" s="314">
        <v>2</v>
      </c>
      <c r="D27" s="302">
        <f t="shared" si="0"/>
        <v>0.11764705882352941</v>
      </c>
      <c r="E27" s="303">
        <f t="shared" si="3"/>
        <v>6.5359477124183009E-3</v>
      </c>
      <c r="F27" s="304">
        <f t="shared" si="4"/>
        <v>1.8450184501845018E-3</v>
      </c>
      <c r="G27" s="314">
        <v>15</v>
      </c>
      <c r="H27" s="302">
        <f t="shared" si="1"/>
        <v>0.88235294117647056</v>
      </c>
      <c r="I27" s="303">
        <f t="shared" si="5"/>
        <v>1.9280205655526992E-2</v>
      </c>
      <c r="J27" s="304">
        <f t="shared" si="6"/>
        <v>1.3837638376383764E-2</v>
      </c>
      <c r="K27" s="314">
        <v>17</v>
      </c>
      <c r="L27" s="400">
        <f t="shared" si="2"/>
        <v>1</v>
      </c>
      <c r="M27" s="303">
        <f t="shared" si="7"/>
        <v>1.5682656826568265E-2</v>
      </c>
      <c r="N27" s="304">
        <f t="shared" si="8"/>
        <v>1.5682656826568265E-2</v>
      </c>
    </row>
    <row r="28" spans="1:14" ht="13.5" x14ac:dyDescent="0.25">
      <c r="A28" s="292"/>
      <c r="B28" s="243" t="s">
        <v>20</v>
      </c>
      <c r="C28" s="314">
        <v>6</v>
      </c>
      <c r="D28" s="302">
        <f t="shared" si="0"/>
        <v>0.125</v>
      </c>
      <c r="E28" s="303">
        <f t="shared" si="3"/>
        <v>1.9607843137254902E-2</v>
      </c>
      <c r="F28" s="304">
        <f t="shared" si="4"/>
        <v>5.5350553505535052E-3</v>
      </c>
      <c r="G28" s="314">
        <v>42</v>
      </c>
      <c r="H28" s="302">
        <f t="shared" si="1"/>
        <v>0.875</v>
      </c>
      <c r="I28" s="303">
        <f t="shared" si="5"/>
        <v>5.3984575835475578E-2</v>
      </c>
      <c r="J28" s="304">
        <f t="shared" si="6"/>
        <v>3.8745387453874541E-2</v>
      </c>
      <c r="K28" s="314">
        <v>48</v>
      </c>
      <c r="L28" s="400">
        <f t="shared" si="2"/>
        <v>1</v>
      </c>
      <c r="M28" s="303">
        <f t="shared" si="7"/>
        <v>4.4280442804428041E-2</v>
      </c>
      <c r="N28" s="304">
        <f t="shared" si="8"/>
        <v>4.4280442804428041E-2</v>
      </c>
    </row>
    <row r="29" spans="1:14" ht="13.5" x14ac:dyDescent="0.25">
      <c r="A29" s="292"/>
      <c r="B29" s="243" t="s">
        <v>36</v>
      </c>
      <c r="C29" s="314">
        <v>0</v>
      </c>
      <c r="D29" s="302">
        <f t="shared" si="0"/>
        <v>0</v>
      </c>
      <c r="E29" s="303">
        <f t="shared" si="3"/>
        <v>0</v>
      </c>
      <c r="F29" s="304">
        <f t="shared" si="4"/>
        <v>0</v>
      </c>
      <c r="G29" s="314">
        <v>25</v>
      </c>
      <c r="H29" s="302">
        <f t="shared" si="1"/>
        <v>1</v>
      </c>
      <c r="I29" s="303">
        <f t="shared" si="5"/>
        <v>3.2133676092544985E-2</v>
      </c>
      <c r="J29" s="304">
        <f t="shared" si="6"/>
        <v>2.3062730627306273E-2</v>
      </c>
      <c r="K29" s="314">
        <v>25</v>
      </c>
      <c r="L29" s="400">
        <f t="shared" si="2"/>
        <v>1</v>
      </c>
      <c r="M29" s="303">
        <f t="shared" si="7"/>
        <v>2.3062730627306273E-2</v>
      </c>
      <c r="N29" s="304">
        <f t="shared" si="8"/>
        <v>2.3062730627306273E-2</v>
      </c>
    </row>
    <row r="30" spans="1:14" ht="13.5" x14ac:dyDescent="0.25">
      <c r="A30" s="292"/>
      <c r="B30" s="243" t="s">
        <v>37</v>
      </c>
      <c r="C30" s="314">
        <v>3</v>
      </c>
      <c r="D30" s="302">
        <f t="shared" si="0"/>
        <v>0.1</v>
      </c>
      <c r="E30" s="303">
        <f t="shared" si="3"/>
        <v>9.8039215686274508E-3</v>
      </c>
      <c r="F30" s="304">
        <f t="shared" si="4"/>
        <v>2.7675276752767526E-3</v>
      </c>
      <c r="G30" s="314">
        <v>27</v>
      </c>
      <c r="H30" s="302">
        <f t="shared" si="1"/>
        <v>0.9</v>
      </c>
      <c r="I30" s="303">
        <f t="shared" si="5"/>
        <v>3.4704370179948589E-2</v>
      </c>
      <c r="J30" s="304">
        <f t="shared" si="6"/>
        <v>2.4907749077490774E-2</v>
      </c>
      <c r="K30" s="314">
        <v>30</v>
      </c>
      <c r="L30" s="400">
        <f t="shared" si="2"/>
        <v>1</v>
      </c>
      <c r="M30" s="303">
        <f t="shared" si="7"/>
        <v>2.7675276752767528E-2</v>
      </c>
      <c r="N30" s="304">
        <f t="shared" si="8"/>
        <v>2.7675276752767528E-2</v>
      </c>
    </row>
    <row r="31" spans="1:14" ht="13.5" x14ac:dyDescent="0.25">
      <c r="A31" s="292"/>
      <c r="B31" s="243" t="s">
        <v>40</v>
      </c>
      <c r="C31" s="314">
        <v>21</v>
      </c>
      <c r="D31" s="302">
        <f t="shared" si="0"/>
        <v>0.36842105263157893</v>
      </c>
      <c r="E31" s="303">
        <f t="shared" si="3"/>
        <v>6.8627450980392163E-2</v>
      </c>
      <c r="F31" s="304">
        <f t="shared" si="4"/>
        <v>1.9372693726937271E-2</v>
      </c>
      <c r="G31" s="314">
        <v>36</v>
      </c>
      <c r="H31" s="302">
        <f t="shared" si="1"/>
        <v>0.63157894736842102</v>
      </c>
      <c r="I31" s="303">
        <f t="shared" si="5"/>
        <v>4.6272493573264781E-2</v>
      </c>
      <c r="J31" s="304">
        <f t="shared" si="6"/>
        <v>3.3210332103321034E-2</v>
      </c>
      <c r="K31" s="314">
        <v>57</v>
      </c>
      <c r="L31" s="400">
        <f t="shared" si="2"/>
        <v>1</v>
      </c>
      <c r="M31" s="303">
        <f t="shared" si="7"/>
        <v>5.2583025830258305E-2</v>
      </c>
      <c r="N31" s="304">
        <f t="shared" si="8"/>
        <v>5.2583025830258305E-2</v>
      </c>
    </row>
    <row r="32" spans="1:14" ht="13.5" x14ac:dyDescent="0.25">
      <c r="A32" s="292"/>
      <c r="B32" s="243" t="s">
        <v>21</v>
      </c>
      <c r="C32" s="314">
        <v>0</v>
      </c>
      <c r="D32" s="302">
        <f t="shared" si="0"/>
        <v>0</v>
      </c>
      <c r="E32" s="303">
        <f t="shared" si="3"/>
        <v>0</v>
      </c>
      <c r="F32" s="304">
        <f t="shared" si="4"/>
        <v>0</v>
      </c>
      <c r="G32" s="314">
        <v>23</v>
      </c>
      <c r="H32" s="302">
        <f t="shared" si="1"/>
        <v>1</v>
      </c>
      <c r="I32" s="303">
        <f t="shared" si="5"/>
        <v>2.9562982005141389E-2</v>
      </c>
      <c r="J32" s="304">
        <f t="shared" si="6"/>
        <v>2.1217712177121772E-2</v>
      </c>
      <c r="K32" s="314">
        <v>23</v>
      </c>
      <c r="L32" s="400">
        <f t="shared" si="2"/>
        <v>1</v>
      </c>
      <c r="M32" s="303">
        <f t="shared" si="7"/>
        <v>2.1217712177121772E-2</v>
      </c>
      <c r="N32" s="304">
        <f t="shared" si="8"/>
        <v>2.1217712177121772E-2</v>
      </c>
    </row>
    <row r="33" spans="1:14" ht="13.5" x14ac:dyDescent="0.25">
      <c r="A33" s="292"/>
      <c r="B33" s="243" t="s">
        <v>7</v>
      </c>
      <c r="C33" s="314">
        <v>12</v>
      </c>
      <c r="D33" s="302">
        <f t="shared" si="0"/>
        <v>0.17647058823529413</v>
      </c>
      <c r="E33" s="303">
        <f t="shared" si="3"/>
        <v>3.9215686274509803E-2</v>
      </c>
      <c r="F33" s="304">
        <f t="shared" si="4"/>
        <v>1.107011070110701E-2</v>
      </c>
      <c r="G33" s="314">
        <v>56</v>
      </c>
      <c r="H33" s="302">
        <f t="shared" si="1"/>
        <v>0.82352941176470584</v>
      </c>
      <c r="I33" s="303">
        <f t="shared" si="5"/>
        <v>7.1979434447300775E-2</v>
      </c>
      <c r="J33" s="304">
        <f t="shared" si="6"/>
        <v>5.1660516605166053E-2</v>
      </c>
      <c r="K33" s="314">
        <v>68</v>
      </c>
      <c r="L33" s="400">
        <f t="shared" si="2"/>
        <v>1</v>
      </c>
      <c r="M33" s="303">
        <f t="shared" si="7"/>
        <v>6.273062730627306E-2</v>
      </c>
      <c r="N33" s="304">
        <f t="shared" si="8"/>
        <v>6.273062730627306E-2</v>
      </c>
    </row>
    <row r="34" spans="1:14" ht="13.5" x14ac:dyDescent="0.25">
      <c r="A34" s="292"/>
      <c r="B34" s="243" t="s">
        <v>32</v>
      </c>
      <c r="C34" s="314">
        <v>3</v>
      </c>
      <c r="D34" s="302">
        <f t="shared" si="0"/>
        <v>0.16666666666666666</v>
      </c>
      <c r="E34" s="303">
        <f t="shared" si="3"/>
        <v>9.8039215686274508E-3</v>
      </c>
      <c r="F34" s="304">
        <f t="shared" si="4"/>
        <v>2.7675276752767526E-3</v>
      </c>
      <c r="G34" s="314">
        <v>15</v>
      </c>
      <c r="H34" s="302">
        <f t="shared" si="1"/>
        <v>0.83333333333333337</v>
      </c>
      <c r="I34" s="303">
        <f t="shared" si="5"/>
        <v>1.9280205655526992E-2</v>
      </c>
      <c r="J34" s="304">
        <f t="shared" si="6"/>
        <v>1.3837638376383764E-2</v>
      </c>
      <c r="K34" s="314">
        <v>18</v>
      </c>
      <c r="L34" s="400">
        <f t="shared" si="2"/>
        <v>1</v>
      </c>
      <c r="M34" s="303">
        <f t="shared" si="7"/>
        <v>1.6605166051660517E-2</v>
      </c>
      <c r="N34" s="304">
        <f t="shared" si="8"/>
        <v>1.6605166051660517E-2</v>
      </c>
    </row>
    <row r="35" spans="1:14" ht="13.5" x14ac:dyDescent="0.25">
      <c r="A35" s="292"/>
      <c r="B35" s="243" t="s">
        <v>3</v>
      </c>
      <c r="C35" s="314">
        <v>3</v>
      </c>
      <c r="D35" s="302">
        <f t="shared" si="0"/>
        <v>0.15</v>
      </c>
      <c r="E35" s="303">
        <f t="shared" si="3"/>
        <v>9.8039215686274508E-3</v>
      </c>
      <c r="F35" s="304">
        <f t="shared" si="4"/>
        <v>2.7675276752767526E-3</v>
      </c>
      <c r="G35" s="314">
        <v>17</v>
      </c>
      <c r="H35" s="302">
        <f t="shared" si="1"/>
        <v>0.85</v>
      </c>
      <c r="I35" s="303">
        <f t="shared" si="5"/>
        <v>2.1850899742930592E-2</v>
      </c>
      <c r="J35" s="304">
        <f t="shared" si="6"/>
        <v>1.5682656826568265E-2</v>
      </c>
      <c r="K35" s="314">
        <v>20</v>
      </c>
      <c r="L35" s="400">
        <f t="shared" si="2"/>
        <v>1</v>
      </c>
      <c r="M35" s="303">
        <f t="shared" si="7"/>
        <v>1.8450184501845018E-2</v>
      </c>
      <c r="N35" s="304">
        <f t="shared" si="8"/>
        <v>1.8450184501845018E-2</v>
      </c>
    </row>
    <row r="36" spans="1:14" ht="13.5" x14ac:dyDescent="0.25">
      <c r="A36" s="292"/>
      <c r="B36" s="243" t="s">
        <v>139</v>
      </c>
      <c r="C36" s="314">
        <v>0</v>
      </c>
      <c r="D36" s="302">
        <f t="shared" si="0"/>
        <v>0</v>
      </c>
      <c r="E36" s="303">
        <f t="shared" si="3"/>
        <v>0</v>
      </c>
      <c r="F36" s="304">
        <f t="shared" si="4"/>
        <v>0</v>
      </c>
      <c r="G36" s="314">
        <v>35</v>
      </c>
      <c r="H36" s="302">
        <f t="shared" si="1"/>
        <v>1</v>
      </c>
      <c r="I36" s="303">
        <f t="shared" si="5"/>
        <v>4.4987146529562982E-2</v>
      </c>
      <c r="J36" s="304">
        <f t="shared" si="6"/>
        <v>3.2287822878228782E-2</v>
      </c>
      <c r="K36" s="314">
        <v>35</v>
      </c>
      <c r="L36" s="400">
        <f t="shared" si="2"/>
        <v>1</v>
      </c>
      <c r="M36" s="303">
        <f t="shared" si="7"/>
        <v>3.2287822878228782E-2</v>
      </c>
      <c r="N36" s="304">
        <f t="shared" si="8"/>
        <v>3.2287822878228782E-2</v>
      </c>
    </row>
    <row r="37" spans="1:14" ht="15.75" x14ac:dyDescent="0.25">
      <c r="A37" s="293"/>
      <c r="B37" s="11"/>
      <c r="C37" s="315"/>
      <c r="D37" s="302"/>
      <c r="E37" s="306"/>
      <c r="F37" s="307"/>
      <c r="G37" s="315"/>
      <c r="H37" s="302"/>
      <c r="I37" s="306"/>
      <c r="J37" s="307"/>
      <c r="K37" s="315"/>
      <c r="L37" s="306"/>
      <c r="M37" s="306"/>
      <c r="N37" s="307"/>
    </row>
    <row r="38" spans="1:14" ht="13.5" x14ac:dyDescent="0.25">
      <c r="A38" s="294"/>
      <c r="B38" s="401" t="s">
        <v>22</v>
      </c>
      <c r="C38" s="316">
        <f>SUM(C7:C37)</f>
        <v>306</v>
      </c>
      <c r="D38" s="309">
        <f>C38/$K38</f>
        <v>0.28228782287822879</v>
      </c>
      <c r="E38" s="310">
        <v>1</v>
      </c>
      <c r="F38" s="312">
        <f>C38/$K$38</f>
        <v>0.28228782287822879</v>
      </c>
      <c r="G38" s="316">
        <f>SUM(G7:G36)</f>
        <v>778</v>
      </c>
      <c r="H38" s="309">
        <f>G38/$K38</f>
        <v>0.71771217712177127</v>
      </c>
      <c r="I38" s="310">
        <v>1</v>
      </c>
      <c r="J38" s="312">
        <f>G38/$K$38</f>
        <v>0.71771217712177127</v>
      </c>
      <c r="K38" s="316">
        <f>SUM(K7:K36)</f>
        <v>1084</v>
      </c>
      <c r="L38" s="310">
        <f>K38/$K38</f>
        <v>1</v>
      </c>
      <c r="M38" s="310">
        <v>1</v>
      </c>
      <c r="N38" s="312">
        <f>K38/$K$38</f>
        <v>1</v>
      </c>
    </row>
    <row r="39" spans="1:14" ht="13.5" hidden="1" thickBot="1" x14ac:dyDescent="0.25">
      <c r="A39" s="7" t="s">
        <v>75</v>
      </c>
    </row>
    <row r="40" spans="1:14" hidden="1" x14ac:dyDescent="0.2">
      <c r="A40" s="232" t="s">
        <v>0</v>
      </c>
      <c r="B40" s="232" t="s">
        <v>0</v>
      </c>
      <c r="C40" s="645" t="s">
        <v>77</v>
      </c>
      <c r="D40" s="645"/>
      <c r="E40" s="645"/>
      <c r="F40" s="645"/>
      <c r="G40" s="645"/>
      <c r="H40" s="645"/>
      <c r="I40" s="645"/>
      <c r="J40" s="645"/>
      <c r="K40" s="645"/>
      <c r="L40" s="645"/>
      <c r="M40" s="645"/>
      <c r="N40" s="645"/>
    </row>
    <row r="41" spans="1:14" hidden="1" x14ac:dyDescent="0.2">
      <c r="A41" s="233"/>
      <c r="B41" s="233"/>
      <c r="C41" s="611" t="s">
        <v>78</v>
      </c>
      <c r="D41" s="611"/>
      <c r="E41" s="611"/>
      <c r="F41" s="615"/>
      <c r="G41" s="614" t="s">
        <v>79</v>
      </c>
      <c r="H41" s="611"/>
      <c r="I41" s="611"/>
      <c r="J41" s="615"/>
      <c r="K41" s="614" t="s">
        <v>22</v>
      </c>
      <c r="L41" s="611"/>
      <c r="M41" s="611"/>
      <c r="N41" s="611"/>
    </row>
    <row r="42" spans="1:14" ht="12.75" hidden="1" thickBot="1" x14ac:dyDescent="0.25">
      <c r="A42" s="234"/>
      <c r="B42" s="234"/>
      <c r="C42" s="127" t="s">
        <v>53</v>
      </c>
      <c r="D42" s="128" t="s">
        <v>54</v>
      </c>
      <c r="E42" s="128" t="s">
        <v>55</v>
      </c>
      <c r="F42" s="128" t="s">
        <v>60</v>
      </c>
      <c r="G42" s="128" t="s">
        <v>53</v>
      </c>
      <c r="H42" s="128" t="s">
        <v>54</v>
      </c>
      <c r="I42" s="128" t="s">
        <v>55</v>
      </c>
      <c r="J42" s="128" t="s">
        <v>60</v>
      </c>
      <c r="K42" s="128" t="s">
        <v>53</v>
      </c>
      <c r="L42" s="128" t="s">
        <v>54</v>
      </c>
      <c r="M42" s="128" t="s">
        <v>55</v>
      </c>
      <c r="N42" s="129" t="s">
        <v>60</v>
      </c>
    </row>
    <row r="43" spans="1:14" ht="13.5" hidden="1" x14ac:dyDescent="0.25">
      <c r="A43" s="230" t="s">
        <v>26</v>
      </c>
      <c r="B43" s="130" t="s">
        <v>1</v>
      </c>
      <c r="C43" s="131">
        <v>3</v>
      </c>
      <c r="D43" s="125">
        <v>9.7000000000000003E-2</v>
      </c>
      <c r="E43" s="125">
        <v>2.9000000000000001E-2</v>
      </c>
      <c r="F43" s="125">
        <v>4.0000000000000001E-3</v>
      </c>
      <c r="G43" s="132">
        <v>28</v>
      </c>
      <c r="H43" s="125">
        <v>0.90300000000000002</v>
      </c>
      <c r="I43" s="125">
        <v>3.9E-2</v>
      </c>
      <c r="J43" s="125">
        <v>3.4000000000000002E-2</v>
      </c>
      <c r="K43" s="132">
        <v>31</v>
      </c>
      <c r="L43" s="125">
        <v>1</v>
      </c>
      <c r="M43" s="125">
        <v>3.7999999999999999E-2</v>
      </c>
      <c r="N43" s="133">
        <v>3.7999999999999999E-2</v>
      </c>
    </row>
    <row r="44" spans="1:14" ht="13.5" hidden="1" x14ac:dyDescent="0.25">
      <c r="A44" s="116"/>
      <c r="B44" s="134" t="s">
        <v>2</v>
      </c>
      <c r="C44" s="135">
        <v>0</v>
      </c>
      <c r="D44" s="136">
        <v>0</v>
      </c>
      <c r="E44" s="136">
        <v>0</v>
      </c>
      <c r="F44" s="136">
        <v>0</v>
      </c>
      <c r="G44" s="137">
        <v>14</v>
      </c>
      <c r="H44" s="136">
        <v>1</v>
      </c>
      <c r="I44" s="136">
        <v>0.02</v>
      </c>
      <c r="J44" s="136">
        <v>1.7000000000000001E-2</v>
      </c>
      <c r="K44" s="137">
        <v>14</v>
      </c>
      <c r="L44" s="136">
        <v>1</v>
      </c>
      <c r="M44" s="136">
        <v>1.7000000000000001E-2</v>
      </c>
      <c r="N44" s="138">
        <v>1.7000000000000001E-2</v>
      </c>
    </row>
    <row r="45" spans="1:14" ht="13.5" hidden="1" x14ac:dyDescent="0.25">
      <c r="A45" s="116"/>
      <c r="B45" s="134" t="s">
        <v>13</v>
      </c>
      <c r="C45" s="135">
        <v>0</v>
      </c>
      <c r="D45" s="136">
        <v>0</v>
      </c>
      <c r="E45" s="136">
        <v>0</v>
      </c>
      <c r="F45" s="136">
        <v>0</v>
      </c>
      <c r="G45" s="137">
        <v>15</v>
      </c>
      <c r="H45" s="136">
        <v>1</v>
      </c>
      <c r="I45" s="136">
        <v>2.1000000000000001E-2</v>
      </c>
      <c r="J45" s="136">
        <v>1.7999999999999999E-2</v>
      </c>
      <c r="K45" s="137">
        <v>15</v>
      </c>
      <c r="L45" s="136">
        <v>1</v>
      </c>
      <c r="M45" s="136">
        <v>1.7999999999999999E-2</v>
      </c>
      <c r="N45" s="138">
        <v>1.7999999999999999E-2</v>
      </c>
    </row>
    <row r="46" spans="1:14" ht="13.5" hidden="1" x14ac:dyDescent="0.25">
      <c r="A46" s="116"/>
      <c r="B46" s="134" t="s">
        <v>4</v>
      </c>
      <c r="C46" s="135">
        <v>17</v>
      </c>
      <c r="D46" s="136">
        <v>0.25800000000000001</v>
      </c>
      <c r="E46" s="136">
        <v>0.16500000000000001</v>
      </c>
      <c r="F46" s="136">
        <v>2.1000000000000001E-2</v>
      </c>
      <c r="G46" s="137">
        <v>49</v>
      </c>
      <c r="H46" s="136">
        <v>0.74199999999999999</v>
      </c>
      <c r="I46" s="136">
        <v>6.8000000000000005E-2</v>
      </c>
      <c r="J46" s="136">
        <v>0.06</v>
      </c>
      <c r="K46" s="137">
        <v>66</v>
      </c>
      <c r="L46" s="136">
        <v>1</v>
      </c>
      <c r="M46" s="136">
        <v>8.1000000000000003E-2</v>
      </c>
      <c r="N46" s="138">
        <v>8.1000000000000003E-2</v>
      </c>
    </row>
    <row r="47" spans="1:14" ht="13.5" hidden="1" x14ac:dyDescent="0.25">
      <c r="A47" s="116"/>
      <c r="B47" s="134" t="s">
        <v>6</v>
      </c>
      <c r="C47" s="135">
        <v>0</v>
      </c>
      <c r="D47" s="136">
        <v>0</v>
      </c>
      <c r="E47" s="136">
        <v>0</v>
      </c>
      <c r="F47" s="136">
        <v>0</v>
      </c>
      <c r="G47" s="137">
        <v>10</v>
      </c>
      <c r="H47" s="136">
        <v>1</v>
      </c>
      <c r="I47" s="136">
        <v>1.4E-2</v>
      </c>
      <c r="J47" s="136">
        <v>1.2E-2</v>
      </c>
      <c r="K47" s="137">
        <v>10</v>
      </c>
      <c r="L47" s="136">
        <v>1</v>
      </c>
      <c r="M47" s="136">
        <v>1.2E-2</v>
      </c>
      <c r="N47" s="138">
        <v>1.2E-2</v>
      </c>
    </row>
    <row r="48" spans="1:14" ht="13.5" hidden="1" x14ac:dyDescent="0.25">
      <c r="A48" s="116"/>
      <c r="B48" s="134" t="s">
        <v>8</v>
      </c>
      <c r="C48" s="135">
        <v>3</v>
      </c>
      <c r="D48" s="136">
        <v>0.2</v>
      </c>
      <c r="E48" s="136">
        <v>2.9000000000000001E-2</v>
      </c>
      <c r="F48" s="136">
        <v>4.0000000000000001E-3</v>
      </c>
      <c r="G48" s="137">
        <v>12</v>
      </c>
      <c r="H48" s="136">
        <v>0.8</v>
      </c>
      <c r="I48" s="136">
        <v>1.7000000000000001E-2</v>
      </c>
      <c r="J48" s="136">
        <v>1.4999999999999999E-2</v>
      </c>
      <c r="K48" s="137">
        <v>15</v>
      </c>
      <c r="L48" s="136">
        <v>1</v>
      </c>
      <c r="M48" s="136">
        <v>1.7999999999999999E-2</v>
      </c>
      <c r="N48" s="138">
        <v>1.7999999999999999E-2</v>
      </c>
    </row>
    <row r="49" spans="1:14" ht="13.5" hidden="1" x14ac:dyDescent="0.25">
      <c r="A49" s="116"/>
      <c r="B49" s="134" t="s">
        <v>9</v>
      </c>
      <c r="C49" s="135">
        <v>4</v>
      </c>
      <c r="D49" s="136">
        <v>0.114</v>
      </c>
      <c r="E49" s="136">
        <v>3.9E-2</v>
      </c>
      <c r="F49" s="136">
        <v>5.0000000000000001E-3</v>
      </c>
      <c r="G49" s="137">
        <v>31</v>
      </c>
      <c r="H49" s="136">
        <v>0.88600000000000001</v>
      </c>
      <c r="I49" s="136">
        <v>4.2999999999999997E-2</v>
      </c>
      <c r="J49" s="136">
        <v>3.7999999999999999E-2</v>
      </c>
      <c r="K49" s="137">
        <v>35</v>
      </c>
      <c r="L49" s="136">
        <v>1</v>
      </c>
      <c r="M49" s="136">
        <v>4.2999999999999997E-2</v>
      </c>
      <c r="N49" s="138">
        <v>4.2999999999999997E-2</v>
      </c>
    </row>
    <row r="50" spans="1:14" ht="13.5" hidden="1" x14ac:dyDescent="0.25">
      <c r="A50" s="116"/>
      <c r="B50" s="134" t="s">
        <v>10</v>
      </c>
      <c r="C50" s="135">
        <v>1</v>
      </c>
      <c r="D50" s="136">
        <v>4.2000000000000003E-2</v>
      </c>
      <c r="E50" s="136">
        <v>0.01</v>
      </c>
      <c r="F50" s="136">
        <v>1E-3</v>
      </c>
      <c r="G50" s="137">
        <v>23</v>
      </c>
      <c r="H50" s="136">
        <v>0.95799999999999996</v>
      </c>
      <c r="I50" s="136">
        <v>3.2000000000000001E-2</v>
      </c>
      <c r="J50" s="136">
        <v>2.8000000000000001E-2</v>
      </c>
      <c r="K50" s="137">
        <v>24</v>
      </c>
      <c r="L50" s="136">
        <v>1</v>
      </c>
      <c r="M50" s="136">
        <v>2.9000000000000001E-2</v>
      </c>
      <c r="N50" s="138">
        <v>2.9000000000000001E-2</v>
      </c>
    </row>
    <row r="51" spans="1:14" ht="13.5" hidden="1" x14ac:dyDescent="0.25">
      <c r="A51" s="116"/>
      <c r="B51" s="134" t="s">
        <v>5</v>
      </c>
      <c r="C51" s="135">
        <v>38</v>
      </c>
      <c r="D51" s="136">
        <v>0.27900000000000003</v>
      </c>
      <c r="E51" s="136">
        <v>0.36899999999999999</v>
      </c>
      <c r="F51" s="136">
        <v>4.5999999999999999E-2</v>
      </c>
      <c r="G51" s="137">
        <v>98</v>
      </c>
      <c r="H51" s="136">
        <v>0.72099999999999997</v>
      </c>
      <c r="I51" s="136">
        <v>0.13700000000000001</v>
      </c>
      <c r="J51" s="136">
        <v>0.12</v>
      </c>
      <c r="K51" s="137">
        <v>136</v>
      </c>
      <c r="L51" s="136">
        <v>1</v>
      </c>
      <c r="M51" s="136">
        <v>0.16600000000000001</v>
      </c>
      <c r="N51" s="138">
        <v>0.16600000000000001</v>
      </c>
    </row>
    <row r="52" spans="1:14" ht="13.5" hidden="1" x14ac:dyDescent="0.25">
      <c r="A52" s="116"/>
      <c r="B52" s="134" t="s">
        <v>12</v>
      </c>
      <c r="C52" s="135">
        <v>1</v>
      </c>
      <c r="D52" s="136">
        <v>7.0999999999999994E-2</v>
      </c>
      <c r="E52" s="136">
        <v>0.01</v>
      </c>
      <c r="F52" s="136">
        <v>1E-3</v>
      </c>
      <c r="G52" s="137">
        <v>13</v>
      </c>
      <c r="H52" s="136">
        <v>0.92900000000000005</v>
      </c>
      <c r="I52" s="136">
        <v>1.7999999999999999E-2</v>
      </c>
      <c r="J52" s="136">
        <v>1.6E-2</v>
      </c>
      <c r="K52" s="137">
        <v>14</v>
      </c>
      <c r="L52" s="136">
        <v>1</v>
      </c>
      <c r="M52" s="136">
        <v>1.7000000000000001E-2</v>
      </c>
      <c r="N52" s="138">
        <v>1.7000000000000001E-2</v>
      </c>
    </row>
    <row r="53" spans="1:14" ht="13.5" hidden="1" x14ac:dyDescent="0.25">
      <c r="A53" s="116"/>
      <c r="B53" s="134" t="s">
        <v>14</v>
      </c>
      <c r="C53" s="135">
        <v>0</v>
      </c>
      <c r="D53" s="136">
        <v>0</v>
      </c>
      <c r="E53" s="136">
        <v>0</v>
      </c>
      <c r="F53" s="136">
        <v>0</v>
      </c>
      <c r="G53" s="137">
        <v>62</v>
      </c>
      <c r="H53" s="136">
        <v>1</v>
      </c>
      <c r="I53" s="136">
        <v>8.6999999999999994E-2</v>
      </c>
      <c r="J53" s="136">
        <v>7.5999999999999998E-2</v>
      </c>
      <c r="K53" s="137">
        <v>62</v>
      </c>
      <c r="L53" s="136">
        <v>1</v>
      </c>
      <c r="M53" s="136">
        <v>7.5999999999999998E-2</v>
      </c>
      <c r="N53" s="138">
        <v>7.5999999999999998E-2</v>
      </c>
    </row>
    <row r="54" spans="1:14" ht="13.5" hidden="1" x14ac:dyDescent="0.25">
      <c r="A54" s="116"/>
      <c r="B54" s="134" t="s">
        <v>15</v>
      </c>
      <c r="C54" s="135">
        <v>5</v>
      </c>
      <c r="D54" s="136">
        <v>0.109</v>
      </c>
      <c r="E54" s="136">
        <v>4.9000000000000002E-2</v>
      </c>
      <c r="F54" s="136">
        <v>6.0000000000000001E-3</v>
      </c>
      <c r="G54" s="137">
        <v>41</v>
      </c>
      <c r="H54" s="136">
        <v>0.89100000000000001</v>
      </c>
      <c r="I54" s="136">
        <v>5.7000000000000002E-2</v>
      </c>
      <c r="J54" s="136">
        <v>0.05</v>
      </c>
      <c r="K54" s="137">
        <v>46</v>
      </c>
      <c r="L54" s="136">
        <v>1</v>
      </c>
      <c r="M54" s="136">
        <v>5.6000000000000001E-2</v>
      </c>
      <c r="N54" s="138">
        <v>5.6000000000000001E-2</v>
      </c>
    </row>
    <row r="55" spans="1:14" ht="13.5" hidden="1" x14ac:dyDescent="0.25">
      <c r="A55" s="116"/>
      <c r="B55" s="134" t="s">
        <v>16</v>
      </c>
      <c r="C55" s="135">
        <v>18</v>
      </c>
      <c r="D55" s="136">
        <v>0.32700000000000001</v>
      </c>
      <c r="E55" s="136">
        <v>0.17499999999999999</v>
      </c>
      <c r="F55" s="136">
        <v>2.1999999999999999E-2</v>
      </c>
      <c r="G55" s="137">
        <v>37</v>
      </c>
      <c r="H55" s="136">
        <v>0.67300000000000004</v>
      </c>
      <c r="I55" s="136">
        <v>5.1999999999999998E-2</v>
      </c>
      <c r="J55" s="136">
        <v>4.4999999999999998E-2</v>
      </c>
      <c r="K55" s="137">
        <v>55</v>
      </c>
      <c r="L55" s="136">
        <v>1</v>
      </c>
      <c r="M55" s="136">
        <v>6.7000000000000004E-2</v>
      </c>
      <c r="N55" s="138">
        <v>6.7000000000000004E-2</v>
      </c>
    </row>
    <row r="56" spans="1:14" ht="13.5" hidden="1" x14ac:dyDescent="0.25">
      <c r="A56" s="116"/>
      <c r="B56" s="134" t="s">
        <v>17</v>
      </c>
      <c r="C56" s="135">
        <v>1</v>
      </c>
      <c r="D56" s="136">
        <v>4.4999999999999998E-2</v>
      </c>
      <c r="E56" s="136">
        <v>0.01</v>
      </c>
      <c r="F56" s="136">
        <v>1E-3</v>
      </c>
      <c r="G56" s="137">
        <v>21</v>
      </c>
      <c r="H56" s="136">
        <v>0.95499999999999996</v>
      </c>
      <c r="I56" s="136">
        <v>2.9000000000000001E-2</v>
      </c>
      <c r="J56" s="136">
        <v>2.5999999999999999E-2</v>
      </c>
      <c r="K56" s="137">
        <v>22</v>
      </c>
      <c r="L56" s="136">
        <v>1</v>
      </c>
      <c r="M56" s="136">
        <v>2.7E-2</v>
      </c>
      <c r="N56" s="138">
        <v>2.7E-2</v>
      </c>
    </row>
    <row r="57" spans="1:14" ht="13.5" hidden="1" x14ac:dyDescent="0.25">
      <c r="A57" s="116"/>
      <c r="B57" s="134" t="s">
        <v>138</v>
      </c>
      <c r="C57" s="135">
        <v>0</v>
      </c>
      <c r="D57" s="136">
        <v>0</v>
      </c>
      <c r="E57" s="136">
        <v>0</v>
      </c>
      <c r="F57" s="136">
        <v>0</v>
      </c>
      <c r="G57" s="137">
        <v>4</v>
      </c>
      <c r="H57" s="136">
        <v>1</v>
      </c>
      <c r="I57" s="136">
        <v>6.0000000000000001E-3</v>
      </c>
      <c r="J57" s="136">
        <v>5.0000000000000001E-3</v>
      </c>
      <c r="K57" s="137">
        <v>4</v>
      </c>
      <c r="L57" s="136">
        <v>1</v>
      </c>
      <c r="M57" s="136">
        <v>5.0000000000000001E-3</v>
      </c>
      <c r="N57" s="138">
        <v>5.0000000000000001E-3</v>
      </c>
    </row>
    <row r="58" spans="1:14" ht="13.5" hidden="1" x14ac:dyDescent="0.25">
      <c r="A58" s="116"/>
      <c r="B58" s="134" t="s">
        <v>18</v>
      </c>
      <c r="C58" s="135">
        <v>2</v>
      </c>
      <c r="D58" s="136">
        <v>7.3999999999999996E-2</v>
      </c>
      <c r="E58" s="136">
        <v>1.9E-2</v>
      </c>
      <c r="F58" s="136">
        <v>2E-3</v>
      </c>
      <c r="G58" s="137">
        <v>25</v>
      </c>
      <c r="H58" s="136">
        <v>0.92600000000000005</v>
      </c>
      <c r="I58" s="136">
        <v>3.5000000000000003E-2</v>
      </c>
      <c r="J58" s="136">
        <v>3.1E-2</v>
      </c>
      <c r="K58" s="137">
        <v>27</v>
      </c>
      <c r="L58" s="136">
        <v>1</v>
      </c>
      <c r="M58" s="136">
        <v>3.3000000000000002E-2</v>
      </c>
      <c r="N58" s="138">
        <v>3.3000000000000002E-2</v>
      </c>
    </row>
    <row r="59" spans="1:14" ht="13.5" hidden="1" x14ac:dyDescent="0.25">
      <c r="A59" s="116"/>
      <c r="B59" s="134" t="s">
        <v>19</v>
      </c>
      <c r="C59" s="135">
        <v>0</v>
      </c>
      <c r="D59" s="136">
        <v>0</v>
      </c>
      <c r="E59" s="136">
        <v>0</v>
      </c>
      <c r="F59" s="136">
        <v>0</v>
      </c>
      <c r="G59" s="137">
        <v>8</v>
      </c>
      <c r="H59" s="136">
        <v>1</v>
      </c>
      <c r="I59" s="136">
        <v>1.0999999999999999E-2</v>
      </c>
      <c r="J59" s="136">
        <v>0.01</v>
      </c>
      <c r="K59" s="137">
        <v>8</v>
      </c>
      <c r="L59" s="136">
        <v>1</v>
      </c>
      <c r="M59" s="136">
        <v>0.01</v>
      </c>
      <c r="N59" s="138">
        <v>0.01</v>
      </c>
    </row>
    <row r="60" spans="1:14" ht="13.5" hidden="1" x14ac:dyDescent="0.25">
      <c r="A60" s="116"/>
      <c r="B60" s="134" t="s">
        <v>20</v>
      </c>
      <c r="C60" s="135">
        <v>0</v>
      </c>
      <c r="D60" s="136">
        <v>0</v>
      </c>
      <c r="E60" s="136">
        <v>0</v>
      </c>
      <c r="F60" s="136">
        <v>0</v>
      </c>
      <c r="G60" s="137">
        <v>43</v>
      </c>
      <c r="H60" s="136">
        <v>1</v>
      </c>
      <c r="I60" s="136">
        <v>0.06</v>
      </c>
      <c r="J60" s="136">
        <v>5.2999999999999999E-2</v>
      </c>
      <c r="K60" s="137">
        <v>43</v>
      </c>
      <c r="L60" s="136">
        <v>1</v>
      </c>
      <c r="M60" s="136">
        <v>5.2999999999999999E-2</v>
      </c>
      <c r="N60" s="138">
        <v>5.2999999999999999E-2</v>
      </c>
    </row>
    <row r="61" spans="1:14" ht="13.5" hidden="1" x14ac:dyDescent="0.25">
      <c r="A61" s="116"/>
      <c r="B61" s="134" t="s">
        <v>57</v>
      </c>
      <c r="C61" s="135">
        <v>5</v>
      </c>
      <c r="D61" s="136">
        <v>8.2000000000000003E-2</v>
      </c>
      <c r="E61" s="136">
        <v>4.9000000000000002E-2</v>
      </c>
      <c r="F61" s="136">
        <v>6.0000000000000001E-3</v>
      </c>
      <c r="G61" s="137">
        <v>56</v>
      </c>
      <c r="H61" s="136">
        <v>0.91800000000000004</v>
      </c>
      <c r="I61" s="136">
        <v>7.8E-2</v>
      </c>
      <c r="J61" s="136">
        <v>6.8000000000000005E-2</v>
      </c>
      <c r="K61" s="137">
        <v>61</v>
      </c>
      <c r="L61" s="136">
        <v>1</v>
      </c>
      <c r="M61" s="136">
        <v>7.3999999999999996E-2</v>
      </c>
      <c r="N61" s="138">
        <v>7.3999999999999996E-2</v>
      </c>
    </row>
    <row r="62" spans="1:14" ht="13.5" hidden="1" x14ac:dyDescent="0.25">
      <c r="A62" s="116"/>
      <c r="B62" s="134" t="s">
        <v>21</v>
      </c>
      <c r="C62" s="135">
        <v>1</v>
      </c>
      <c r="D62" s="136">
        <v>0.04</v>
      </c>
      <c r="E62" s="136">
        <v>0.01</v>
      </c>
      <c r="F62" s="136">
        <v>1E-3</v>
      </c>
      <c r="G62" s="137">
        <v>24</v>
      </c>
      <c r="H62" s="136">
        <v>0.96</v>
      </c>
      <c r="I62" s="136">
        <v>3.4000000000000002E-2</v>
      </c>
      <c r="J62" s="136">
        <v>2.9000000000000001E-2</v>
      </c>
      <c r="K62" s="137">
        <v>25</v>
      </c>
      <c r="L62" s="136">
        <v>1</v>
      </c>
      <c r="M62" s="136">
        <v>3.1E-2</v>
      </c>
      <c r="N62" s="138">
        <v>3.1E-2</v>
      </c>
    </row>
    <row r="63" spans="1:14" ht="13.5" hidden="1" x14ac:dyDescent="0.25">
      <c r="A63" s="116"/>
      <c r="B63" s="134" t="s">
        <v>7</v>
      </c>
      <c r="C63" s="135">
        <v>3</v>
      </c>
      <c r="D63" s="136">
        <v>4.2999999999999997E-2</v>
      </c>
      <c r="E63" s="136">
        <v>2.9000000000000001E-2</v>
      </c>
      <c r="F63" s="136">
        <v>4.0000000000000001E-3</v>
      </c>
      <c r="G63" s="137">
        <v>66</v>
      </c>
      <c r="H63" s="136">
        <v>0.95699999999999996</v>
      </c>
      <c r="I63" s="136">
        <v>9.1999999999999998E-2</v>
      </c>
      <c r="J63" s="136">
        <v>8.1000000000000003E-2</v>
      </c>
      <c r="K63" s="137">
        <v>69</v>
      </c>
      <c r="L63" s="136">
        <v>1</v>
      </c>
      <c r="M63" s="136">
        <v>8.4000000000000005E-2</v>
      </c>
      <c r="N63" s="138">
        <v>8.4000000000000005E-2</v>
      </c>
    </row>
    <row r="64" spans="1:14" ht="13.5" hidden="1" x14ac:dyDescent="0.25">
      <c r="A64" s="116"/>
      <c r="B64" s="134" t="s">
        <v>3</v>
      </c>
      <c r="C64" s="139">
        <v>1</v>
      </c>
      <c r="D64" s="140">
        <v>3.5999999999999997E-2</v>
      </c>
      <c r="E64" s="140">
        <v>0.01</v>
      </c>
      <c r="F64" s="140">
        <v>1E-3</v>
      </c>
      <c r="G64" s="141">
        <v>27</v>
      </c>
      <c r="H64" s="140">
        <v>0.96399999999999997</v>
      </c>
      <c r="I64" s="140">
        <v>3.7999999999999999E-2</v>
      </c>
      <c r="J64" s="140">
        <v>3.3000000000000002E-2</v>
      </c>
      <c r="K64" s="141">
        <v>28</v>
      </c>
      <c r="L64" s="140">
        <v>1</v>
      </c>
      <c r="M64" s="140">
        <v>3.4000000000000002E-2</v>
      </c>
      <c r="N64" s="142">
        <v>3.4000000000000002E-2</v>
      </c>
    </row>
    <row r="65" spans="1:42" ht="13.5" hidden="1" x14ac:dyDescent="0.25">
      <c r="A65" s="116"/>
      <c r="B65" s="134" t="s">
        <v>139</v>
      </c>
      <c r="C65" s="135">
        <v>0</v>
      </c>
      <c r="D65" s="136">
        <v>0</v>
      </c>
      <c r="E65" s="136">
        <v>0</v>
      </c>
      <c r="F65" s="136">
        <v>0</v>
      </c>
      <c r="G65" s="137">
        <v>9</v>
      </c>
      <c r="H65" s="136">
        <v>1</v>
      </c>
      <c r="I65" s="136">
        <v>1.2999999999999999E-2</v>
      </c>
      <c r="J65" s="136">
        <v>1.0999999999999999E-2</v>
      </c>
      <c r="K65" s="137">
        <v>9</v>
      </c>
      <c r="L65" s="136">
        <v>1</v>
      </c>
      <c r="M65" s="136">
        <v>1.0999999999999999E-2</v>
      </c>
      <c r="N65" s="138">
        <v>1.0999999999999999E-2</v>
      </c>
    </row>
    <row r="66" spans="1:42" ht="13.5" hidden="1" x14ac:dyDescent="0.25">
      <c r="A66" s="116"/>
      <c r="B66" s="117"/>
      <c r="C66" s="139"/>
      <c r="D66" s="140"/>
      <c r="E66" s="140"/>
      <c r="F66" s="140"/>
      <c r="G66" s="141"/>
      <c r="H66" s="140"/>
      <c r="I66" s="140"/>
      <c r="J66" s="140"/>
      <c r="K66" s="141"/>
      <c r="L66" s="140"/>
      <c r="M66" s="140"/>
      <c r="N66" s="142"/>
    </row>
    <row r="67" spans="1:42" ht="14.25" hidden="1" thickBot="1" x14ac:dyDescent="0.3">
      <c r="A67" s="231"/>
      <c r="B67" s="118" t="s">
        <v>22</v>
      </c>
      <c r="C67" s="124">
        <v>103</v>
      </c>
      <c r="D67" s="119">
        <v>0.126</v>
      </c>
      <c r="E67" s="119">
        <v>1</v>
      </c>
      <c r="F67" s="119">
        <v>0.126</v>
      </c>
      <c r="G67" s="126">
        <v>716</v>
      </c>
      <c r="H67" s="119">
        <v>0.874</v>
      </c>
      <c r="I67" s="119">
        <v>1</v>
      </c>
      <c r="J67" s="119">
        <v>0.874</v>
      </c>
      <c r="K67" s="126">
        <v>819</v>
      </c>
      <c r="L67" s="119">
        <v>1</v>
      </c>
      <c r="M67" s="119">
        <v>1</v>
      </c>
      <c r="N67" s="120">
        <v>1</v>
      </c>
    </row>
    <row r="68" spans="1:42" ht="13.5" hidden="1" x14ac:dyDescent="0.25">
      <c r="A68" s="143"/>
      <c r="B68" s="144"/>
      <c r="C68" s="123"/>
      <c r="D68" s="122"/>
      <c r="E68" s="122"/>
      <c r="F68" s="122"/>
      <c r="G68" s="123"/>
      <c r="H68" s="122"/>
      <c r="I68" s="122"/>
      <c r="J68" s="122"/>
      <c r="K68" s="123"/>
      <c r="L68" s="122"/>
      <c r="M68" s="122"/>
      <c r="N68" s="122"/>
    </row>
    <row r="69" spans="1:42" ht="13.5" x14ac:dyDescent="0.25">
      <c r="A69" s="7" t="s">
        <v>63</v>
      </c>
      <c r="B69" s="144"/>
      <c r="C69" s="123"/>
      <c r="D69" s="122"/>
      <c r="E69" s="122"/>
      <c r="F69" s="122"/>
      <c r="G69" s="123"/>
      <c r="H69" s="122"/>
      <c r="I69" s="122"/>
      <c r="J69" s="122"/>
      <c r="K69" s="123"/>
      <c r="L69" s="122"/>
      <c r="M69" s="122"/>
      <c r="N69" s="122"/>
    </row>
    <row r="70" spans="1:42" x14ac:dyDescent="0.2">
      <c r="A70" s="403"/>
      <c r="B70" s="404"/>
      <c r="C70" s="632" t="s">
        <v>77</v>
      </c>
      <c r="D70" s="633"/>
      <c r="E70" s="633"/>
      <c r="F70" s="633"/>
      <c r="G70" s="633"/>
      <c r="H70" s="633"/>
      <c r="I70" s="633"/>
      <c r="J70" s="633"/>
      <c r="K70" s="633"/>
      <c r="L70" s="634"/>
    </row>
    <row r="71" spans="1:42" x14ac:dyDescent="0.2">
      <c r="A71" s="405"/>
      <c r="B71" s="406"/>
      <c r="C71" s="632" t="s">
        <v>54</v>
      </c>
      <c r="D71" s="633"/>
      <c r="E71" s="633"/>
      <c r="F71" s="633"/>
      <c r="G71" s="633"/>
      <c r="H71" s="633"/>
      <c r="I71" s="633"/>
      <c r="J71" s="633"/>
      <c r="K71" s="633"/>
      <c r="L71" s="634"/>
    </row>
    <row r="72" spans="1:42" x14ac:dyDescent="0.2">
      <c r="A72" s="405"/>
      <c r="B72" s="406"/>
      <c r="C72" s="638" t="s">
        <v>78</v>
      </c>
      <c r="D72" s="636"/>
      <c r="E72" s="636"/>
      <c r="F72" s="636"/>
      <c r="G72" s="639"/>
      <c r="H72" s="635" t="s">
        <v>79</v>
      </c>
      <c r="I72" s="636"/>
      <c r="J72" s="636"/>
      <c r="K72" s="636"/>
      <c r="L72" s="637"/>
    </row>
    <row r="73" spans="1:42" ht="56.25" x14ac:dyDescent="0.2">
      <c r="A73" s="406"/>
      <c r="B73" s="430"/>
      <c r="C73" s="409" t="s">
        <v>80</v>
      </c>
      <c r="D73" s="410">
        <v>2010</v>
      </c>
      <c r="E73" s="411">
        <v>2005</v>
      </c>
      <c r="F73" s="412">
        <v>2000</v>
      </c>
      <c r="G73" s="413" t="s">
        <v>64</v>
      </c>
      <c r="H73" s="414" t="s">
        <v>80</v>
      </c>
      <c r="I73" s="410">
        <v>2010</v>
      </c>
      <c r="J73" s="415">
        <v>2005</v>
      </c>
      <c r="K73" s="412">
        <v>2000</v>
      </c>
      <c r="L73" s="416" t="s">
        <v>64</v>
      </c>
      <c r="P73" s="80"/>
      <c r="AC73" s="6" t="s">
        <v>0</v>
      </c>
      <c r="AD73" s="6" t="s">
        <v>0</v>
      </c>
    </row>
    <row r="74" spans="1:42" ht="13.5" x14ac:dyDescent="0.25">
      <c r="A74" s="402" t="s">
        <v>26</v>
      </c>
      <c r="B74" s="431" t="s">
        <v>1</v>
      </c>
      <c r="C74" s="417">
        <f>C7</f>
        <v>0</v>
      </c>
      <c r="D74" s="348">
        <f>D7</f>
        <v>0</v>
      </c>
      <c r="E74" s="349">
        <v>9.7000000000000003E-2</v>
      </c>
      <c r="F74" s="346">
        <v>5.5555555555555552E-2</v>
      </c>
      <c r="G74" s="418">
        <f>E74-F74</f>
        <v>4.144444444444445E-2</v>
      </c>
      <c r="H74" s="419">
        <f t="shared" ref="H74:I103" si="9">G7</f>
        <v>37</v>
      </c>
      <c r="I74" s="348">
        <f t="shared" si="9"/>
        <v>1</v>
      </c>
      <c r="J74" s="345">
        <v>0.90300000000000002</v>
      </c>
      <c r="K74" s="346">
        <f>1-F74</f>
        <v>0.94444444444444442</v>
      </c>
      <c r="L74" s="420">
        <f>J74-K74</f>
        <v>-4.1444444444444395E-2</v>
      </c>
      <c r="P74" s="80"/>
    </row>
    <row r="75" spans="1:42" ht="13.5" x14ac:dyDescent="0.25">
      <c r="A75" s="407"/>
      <c r="B75" s="428" t="s">
        <v>2</v>
      </c>
      <c r="C75" s="417">
        <v>7</v>
      </c>
      <c r="D75" s="348">
        <f t="shared" ref="D75:D103" si="10">D8</f>
        <v>0.15909090909090909</v>
      </c>
      <c r="E75" s="349">
        <v>0</v>
      </c>
      <c r="F75" s="346">
        <v>0.17142857142857143</v>
      </c>
      <c r="G75" s="418">
        <f>E75-F75</f>
        <v>-0.17142857142857143</v>
      </c>
      <c r="H75" s="419">
        <f t="shared" si="9"/>
        <v>37</v>
      </c>
      <c r="I75" s="348">
        <f t="shared" si="9"/>
        <v>0.84090909090909094</v>
      </c>
      <c r="J75" s="345">
        <v>1</v>
      </c>
      <c r="K75" s="346">
        <f>1-F75</f>
        <v>0.82857142857142851</v>
      </c>
      <c r="L75" s="420">
        <f>J75-K75</f>
        <v>0.17142857142857149</v>
      </c>
      <c r="P75" s="80"/>
    </row>
    <row r="76" spans="1:42" ht="13.5" x14ac:dyDescent="0.25">
      <c r="A76" s="407"/>
      <c r="B76" s="428" t="s">
        <v>41</v>
      </c>
      <c r="C76" s="417">
        <v>1</v>
      </c>
      <c r="D76" s="348">
        <f t="shared" si="10"/>
        <v>0.16666666666666666</v>
      </c>
      <c r="E76" s="349"/>
      <c r="F76" s="346"/>
      <c r="G76" s="418"/>
      <c r="H76" s="419">
        <f t="shared" si="9"/>
        <v>5</v>
      </c>
      <c r="I76" s="348">
        <f t="shared" si="9"/>
        <v>0.83333333333333337</v>
      </c>
      <c r="J76" s="345"/>
      <c r="K76" s="346"/>
      <c r="L76" s="420"/>
      <c r="P76" s="80"/>
      <c r="AF76" s="34"/>
      <c r="AG76" s="34"/>
      <c r="AH76" s="34"/>
      <c r="AJ76" s="34"/>
      <c r="AK76" s="34"/>
      <c r="AL76" s="34"/>
      <c r="AN76" s="34"/>
      <c r="AO76" s="34"/>
      <c r="AP76" s="34"/>
    </row>
    <row r="77" spans="1:42" ht="13.5" x14ac:dyDescent="0.25">
      <c r="A77" s="407"/>
      <c r="B77" s="428" t="s">
        <v>34</v>
      </c>
      <c r="C77" s="417">
        <v>50</v>
      </c>
      <c r="D77" s="348">
        <f t="shared" si="10"/>
        <v>0.94339622641509435</v>
      </c>
      <c r="E77" s="349"/>
      <c r="F77" s="346"/>
      <c r="G77" s="418"/>
      <c r="H77" s="419">
        <f t="shared" si="9"/>
        <v>3</v>
      </c>
      <c r="I77" s="348">
        <f t="shared" si="9"/>
        <v>5.6603773584905662E-2</v>
      </c>
      <c r="J77" s="345"/>
      <c r="K77" s="346"/>
      <c r="L77" s="420"/>
      <c r="P77" s="80"/>
      <c r="AF77" s="34"/>
      <c r="AG77" s="34"/>
      <c r="AH77" s="34"/>
      <c r="AJ77" s="34"/>
      <c r="AK77" s="34"/>
      <c r="AL77" s="34"/>
      <c r="AN77" s="34"/>
      <c r="AO77" s="34"/>
      <c r="AP77" s="34"/>
    </row>
    <row r="78" spans="1:42" ht="13.5" x14ac:dyDescent="0.25">
      <c r="A78" s="407"/>
      <c r="B78" s="428" t="s">
        <v>13</v>
      </c>
      <c r="C78" s="417">
        <v>1</v>
      </c>
      <c r="D78" s="348">
        <f t="shared" si="10"/>
        <v>2.6315789473684209E-2</v>
      </c>
      <c r="E78" s="349">
        <v>0</v>
      </c>
      <c r="F78" s="346"/>
      <c r="G78" s="418"/>
      <c r="H78" s="419">
        <f t="shared" si="9"/>
        <v>37</v>
      </c>
      <c r="I78" s="348">
        <f t="shared" si="9"/>
        <v>0.97368421052631582</v>
      </c>
      <c r="J78" s="345">
        <v>1</v>
      </c>
      <c r="K78" s="346"/>
      <c r="L78" s="420"/>
      <c r="P78" s="80"/>
      <c r="AF78" s="34"/>
      <c r="AG78" s="34"/>
      <c r="AH78" s="34"/>
      <c r="AJ78" s="34"/>
      <c r="AK78" s="34"/>
      <c r="AL78" s="34"/>
      <c r="AN78" s="34"/>
      <c r="AO78" s="34"/>
      <c r="AP78" s="34"/>
    </row>
    <row r="79" spans="1:42" ht="13.5" x14ac:dyDescent="0.25">
      <c r="A79" s="407"/>
      <c r="B79" s="428" t="s">
        <v>4</v>
      </c>
      <c r="C79" s="417">
        <v>16</v>
      </c>
      <c r="D79" s="348">
        <f t="shared" si="10"/>
        <v>0.37209302325581395</v>
      </c>
      <c r="E79" s="349">
        <v>0.25800000000000001</v>
      </c>
      <c r="F79" s="346"/>
      <c r="G79" s="418"/>
      <c r="H79" s="419">
        <f t="shared" si="9"/>
        <v>27</v>
      </c>
      <c r="I79" s="348">
        <f t="shared" si="9"/>
        <v>0.62790697674418605</v>
      </c>
      <c r="J79" s="345">
        <v>0.74199999999999999</v>
      </c>
      <c r="K79" s="346"/>
      <c r="L79" s="420"/>
      <c r="P79" s="80"/>
      <c r="AF79" s="34"/>
      <c r="AG79" s="34"/>
      <c r="AH79" s="34"/>
      <c r="AJ79" s="34"/>
      <c r="AK79" s="34"/>
      <c r="AL79" s="34"/>
      <c r="AN79" s="34"/>
      <c r="AO79" s="34"/>
      <c r="AP79" s="34"/>
    </row>
    <row r="80" spans="1:42" ht="13.5" x14ac:dyDescent="0.25">
      <c r="A80" s="407"/>
      <c r="B80" s="428" t="s">
        <v>6</v>
      </c>
      <c r="C80" s="417">
        <v>0</v>
      </c>
      <c r="D80" s="348">
        <f t="shared" si="10"/>
        <v>0</v>
      </c>
      <c r="E80" s="349">
        <v>0</v>
      </c>
      <c r="F80" s="346">
        <v>0</v>
      </c>
      <c r="G80" s="418">
        <f>E80-F80</f>
        <v>0</v>
      </c>
      <c r="H80" s="419">
        <f t="shared" si="9"/>
        <v>7</v>
      </c>
      <c r="I80" s="348">
        <f t="shared" si="9"/>
        <v>1</v>
      </c>
      <c r="J80" s="345">
        <v>1</v>
      </c>
      <c r="K80" s="346">
        <f>1-F80</f>
        <v>1</v>
      </c>
      <c r="L80" s="420">
        <f>J80-K80</f>
        <v>0</v>
      </c>
      <c r="P80" s="80"/>
      <c r="AF80" s="34"/>
      <c r="AG80" s="34"/>
      <c r="AH80" s="34"/>
      <c r="AJ80" s="34"/>
      <c r="AK80" s="34"/>
      <c r="AL80" s="34"/>
      <c r="AN80" s="34"/>
      <c r="AO80" s="34"/>
      <c r="AP80" s="34"/>
    </row>
    <row r="81" spans="1:42" ht="13.5" x14ac:dyDescent="0.25">
      <c r="A81" s="407"/>
      <c r="B81" s="428" t="s">
        <v>8</v>
      </c>
      <c r="C81" s="417">
        <v>4</v>
      </c>
      <c r="D81" s="348">
        <f t="shared" si="10"/>
        <v>0.22222222222222221</v>
      </c>
      <c r="E81" s="349">
        <v>0.2</v>
      </c>
      <c r="F81" s="346"/>
      <c r="G81" s="418"/>
      <c r="H81" s="419">
        <f t="shared" si="9"/>
        <v>14</v>
      </c>
      <c r="I81" s="348">
        <f t="shared" si="9"/>
        <v>0.77777777777777779</v>
      </c>
      <c r="J81" s="345">
        <v>0.8</v>
      </c>
      <c r="K81" s="346"/>
      <c r="L81" s="420"/>
      <c r="P81" s="80"/>
      <c r="AF81" s="34"/>
      <c r="AG81" s="34"/>
      <c r="AH81" s="34"/>
      <c r="AJ81" s="34"/>
      <c r="AK81" s="34"/>
      <c r="AL81" s="34"/>
      <c r="AN81" s="34"/>
      <c r="AO81" s="34"/>
      <c r="AP81" s="34"/>
    </row>
    <row r="82" spans="1:42" ht="13.5" x14ac:dyDescent="0.25">
      <c r="A82" s="407"/>
      <c r="B82" s="428" t="s">
        <v>9</v>
      </c>
      <c r="C82" s="417">
        <v>3</v>
      </c>
      <c r="D82" s="348">
        <f t="shared" si="10"/>
        <v>6.5217391304347824E-2</v>
      </c>
      <c r="E82" s="349">
        <v>0.114</v>
      </c>
      <c r="F82" s="346">
        <v>3.5714285714285719E-2</v>
      </c>
      <c r="G82" s="418">
        <f>E82-F82</f>
        <v>7.8285714285714292E-2</v>
      </c>
      <c r="H82" s="419">
        <f t="shared" si="9"/>
        <v>43</v>
      </c>
      <c r="I82" s="348">
        <f t="shared" si="9"/>
        <v>0.93478260869565222</v>
      </c>
      <c r="J82" s="345">
        <v>0.88600000000000001</v>
      </c>
      <c r="K82" s="346">
        <f>1-F82</f>
        <v>0.9642857142857143</v>
      </c>
      <c r="L82" s="420">
        <f>J82-K82</f>
        <v>-7.8285714285714292E-2</v>
      </c>
      <c r="P82" s="80"/>
      <c r="AF82" s="34"/>
      <c r="AG82" s="34"/>
      <c r="AH82" s="34"/>
      <c r="AJ82" s="34"/>
      <c r="AK82" s="34"/>
      <c r="AL82" s="34"/>
      <c r="AN82" s="34"/>
      <c r="AO82" s="34"/>
      <c r="AP82" s="34"/>
    </row>
    <row r="83" spans="1:42" ht="13.5" x14ac:dyDescent="0.25">
      <c r="A83" s="407"/>
      <c r="B83" s="428" t="s">
        <v>10</v>
      </c>
      <c r="C83" s="417">
        <v>7</v>
      </c>
      <c r="D83" s="348">
        <f t="shared" si="10"/>
        <v>0.15909090909090909</v>
      </c>
      <c r="E83" s="349">
        <v>4.2000000000000003E-2</v>
      </c>
      <c r="F83" s="346">
        <v>0</v>
      </c>
      <c r="G83" s="418">
        <f>E83-F83</f>
        <v>4.2000000000000003E-2</v>
      </c>
      <c r="H83" s="419">
        <f t="shared" si="9"/>
        <v>37</v>
      </c>
      <c r="I83" s="348">
        <f t="shared" si="9"/>
        <v>0.84090909090909094</v>
      </c>
      <c r="J83" s="345">
        <v>0.95799999999999996</v>
      </c>
      <c r="K83" s="346">
        <f>1-F83</f>
        <v>1</v>
      </c>
      <c r="L83" s="420">
        <f>J83-K83</f>
        <v>-4.2000000000000037E-2</v>
      </c>
      <c r="P83" s="80"/>
      <c r="AF83" s="34"/>
      <c r="AG83" s="34"/>
      <c r="AH83" s="34"/>
      <c r="AJ83" s="34"/>
      <c r="AK83" s="34"/>
      <c r="AL83" s="34"/>
      <c r="AN83" s="34"/>
      <c r="AO83" s="34"/>
      <c r="AP83" s="34"/>
    </row>
    <row r="84" spans="1:42" ht="13.5" x14ac:dyDescent="0.25">
      <c r="A84" s="407"/>
      <c r="B84" s="428" t="s">
        <v>42</v>
      </c>
      <c r="C84" s="417">
        <v>2</v>
      </c>
      <c r="D84" s="348">
        <f t="shared" si="10"/>
        <v>0.125</v>
      </c>
      <c r="E84" s="349"/>
      <c r="F84" s="346"/>
      <c r="G84" s="418"/>
      <c r="H84" s="419">
        <f t="shared" si="9"/>
        <v>14</v>
      </c>
      <c r="I84" s="348">
        <f t="shared" si="9"/>
        <v>0.875</v>
      </c>
      <c r="J84" s="345"/>
      <c r="K84" s="346"/>
      <c r="L84" s="420"/>
      <c r="P84" s="80"/>
      <c r="AF84" s="34"/>
      <c r="AG84" s="34"/>
      <c r="AH84" s="34"/>
      <c r="AJ84" s="34"/>
      <c r="AK84" s="34"/>
      <c r="AL84" s="34"/>
      <c r="AN84" s="34"/>
      <c r="AO84" s="34"/>
      <c r="AP84" s="34"/>
    </row>
    <row r="85" spans="1:42" ht="13.5" x14ac:dyDescent="0.25">
      <c r="A85" s="407"/>
      <c r="B85" s="428" t="s">
        <v>5</v>
      </c>
      <c r="C85" s="417">
        <v>29</v>
      </c>
      <c r="D85" s="348">
        <f t="shared" si="10"/>
        <v>0.25663716814159293</v>
      </c>
      <c r="E85" s="349">
        <v>0.27900000000000003</v>
      </c>
      <c r="F85" s="346">
        <v>0.10869565217391304</v>
      </c>
      <c r="G85" s="418">
        <f>E85-F85</f>
        <v>0.170304347826087</v>
      </c>
      <c r="H85" s="419">
        <f t="shared" si="9"/>
        <v>84</v>
      </c>
      <c r="I85" s="348">
        <f t="shared" si="9"/>
        <v>0.74336283185840712</v>
      </c>
      <c r="J85" s="345">
        <v>0.72099999999999997</v>
      </c>
      <c r="K85" s="346">
        <f>1-F85</f>
        <v>0.89130434782608692</v>
      </c>
      <c r="L85" s="420">
        <f>J85-K85</f>
        <v>-0.17030434782608694</v>
      </c>
      <c r="P85" s="80"/>
      <c r="AF85" s="34"/>
      <c r="AG85" s="34"/>
      <c r="AH85" s="34"/>
      <c r="AJ85" s="34"/>
      <c r="AK85" s="34"/>
      <c r="AL85" s="34"/>
      <c r="AN85" s="34"/>
      <c r="AO85" s="34"/>
      <c r="AP85" s="34"/>
    </row>
    <row r="86" spans="1:42" ht="13.5" x14ac:dyDescent="0.25">
      <c r="A86" s="407"/>
      <c r="B86" s="428" t="s">
        <v>12</v>
      </c>
      <c r="C86" s="417">
        <v>1</v>
      </c>
      <c r="D86" s="348">
        <f t="shared" si="10"/>
        <v>3.2258064516129031E-2</v>
      </c>
      <c r="E86" s="349">
        <v>7.0999999999999994E-2</v>
      </c>
      <c r="F86" s="346">
        <v>0</v>
      </c>
      <c r="G86" s="418">
        <f>E86-F86</f>
        <v>7.0999999999999994E-2</v>
      </c>
      <c r="H86" s="419">
        <f t="shared" si="9"/>
        <v>30</v>
      </c>
      <c r="I86" s="348">
        <f t="shared" si="9"/>
        <v>0.967741935483871</v>
      </c>
      <c r="J86" s="345">
        <v>0.92900000000000005</v>
      </c>
      <c r="K86" s="346">
        <f>1-F86</f>
        <v>1</v>
      </c>
      <c r="L86" s="420">
        <f>J86-K86</f>
        <v>-7.0999999999999952E-2</v>
      </c>
      <c r="P86" s="80"/>
      <c r="AF86" s="34"/>
      <c r="AG86" s="34"/>
      <c r="AH86" s="34"/>
      <c r="AJ86" s="34"/>
      <c r="AK86" s="34"/>
      <c r="AL86" s="34"/>
      <c r="AN86" s="34"/>
      <c r="AO86" s="34"/>
      <c r="AP86" s="34"/>
    </row>
    <row r="87" spans="1:42" ht="13.5" x14ac:dyDescent="0.25">
      <c r="A87" s="407"/>
      <c r="B87" s="428" t="s">
        <v>14</v>
      </c>
      <c r="C87" s="417">
        <v>1</v>
      </c>
      <c r="D87" s="348">
        <f t="shared" si="10"/>
        <v>2.0833333333333332E-2</v>
      </c>
      <c r="E87" s="349">
        <v>0</v>
      </c>
      <c r="F87" s="346">
        <v>4.4117647058823532E-2</v>
      </c>
      <c r="G87" s="418">
        <f>E87-F87</f>
        <v>-4.4117647058823532E-2</v>
      </c>
      <c r="H87" s="419">
        <f t="shared" si="9"/>
        <v>47</v>
      </c>
      <c r="I87" s="348">
        <f t="shared" si="9"/>
        <v>0.97916666666666663</v>
      </c>
      <c r="J87" s="345">
        <v>1</v>
      </c>
      <c r="K87" s="346">
        <f>1-F87</f>
        <v>0.95588235294117652</v>
      </c>
      <c r="L87" s="420">
        <f>J87-K87</f>
        <v>4.4117647058823484E-2</v>
      </c>
      <c r="P87" s="80"/>
      <c r="AF87" s="34"/>
      <c r="AG87" s="34"/>
      <c r="AH87" s="34"/>
      <c r="AJ87" s="34"/>
      <c r="AK87" s="34"/>
      <c r="AL87" s="34"/>
      <c r="AN87" s="34"/>
      <c r="AO87" s="34"/>
      <c r="AP87" s="34"/>
    </row>
    <row r="88" spans="1:42" ht="13.5" x14ac:dyDescent="0.25">
      <c r="A88" s="407"/>
      <c r="B88" s="428" t="s">
        <v>15</v>
      </c>
      <c r="C88" s="417">
        <v>0</v>
      </c>
      <c r="D88" s="348">
        <f t="shared" si="10"/>
        <v>0</v>
      </c>
      <c r="E88" s="349">
        <v>0.109</v>
      </c>
      <c r="F88" s="346"/>
      <c r="G88" s="418"/>
      <c r="H88" s="419">
        <f t="shared" si="9"/>
        <v>34</v>
      </c>
      <c r="I88" s="348">
        <f t="shared" si="9"/>
        <v>1</v>
      </c>
      <c r="J88" s="345">
        <v>0.89100000000000001</v>
      </c>
      <c r="K88" s="346"/>
      <c r="L88" s="420"/>
      <c r="P88" s="80"/>
      <c r="AF88" s="34"/>
      <c r="AG88" s="34"/>
      <c r="AH88" s="34"/>
      <c r="AJ88" s="34"/>
      <c r="AK88" s="34"/>
      <c r="AL88" s="34"/>
      <c r="AN88" s="34"/>
      <c r="AO88" s="34"/>
      <c r="AP88" s="34"/>
    </row>
    <row r="89" spans="1:42" ht="13.5" x14ac:dyDescent="0.25">
      <c r="A89" s="407"/>
      <c r="B89" s="428" t="s">
        <v>16</v>
      </c>
      <c r="C89" s="417">
        <v>108</v>
      </c>
      <c r="D89" s="348">
        <f t="shared" si="10"/>
        <v>0.94736842105263153</v>
      </c>
      <c r="E89" s="349">
        <v>0.32700000000000001</v>
      </c>
      <c r="F89" s="346"/>
      <c r="G89" s="418"/>
      <c r="H89" s="419">
        <f t="shared" si="9"/>
        <v>6</v>
      </c>
      <c r="I89" s="348">
        <f t="shared" si="9"/>
        <v>5.2631578947368418E-2</v>
      </c>
      <c r="J89" s="345">
        <v>0.67300000000000004</v>
      </c>
      <c r="K89" s="346"/>
      <c r="L89" s="420"/>
      <c r="AF89" s="34"/>
      <c r="AG89" s="34"/>
      <c r="AH89" s="34"/>
      <c r="AJ89" s="34"/>
      <c r="AK89" s="34"/>
      <c r="AL89" s="34"/>
      <c r="AN89" s="34"/>
      <c r="AO89" s="34"/>
      <c r="AP89" s="34"/>
    </row>
    <row r="90" spans="1:42" ht="13.5" x14ac:dyDescent="0.25">
      <c r="A90" s="407"/>
      <c r="B90" s="428" t="s">
        <v>35</v>
      </c>
      <c r="C90" s="417">
        <v>24</v>
      </c>
      <c r="D90" s="348">
        <f t="shared" si="10"/>
        <v>0.8571428571428571</v>
      </c>
      <c r="E90" s="349"/>
      <c r="F90" s="346"/>
      <c r="G90" s="418"/>
      <c r="H90" s="419">
        <f t="shared" si="9"/>
        <v>4</v>
      </c>
      <c r="I90" s="348">
        <f t="shared" si="9"/>
        <v>0.14285714285714285</v>
      </c>
      <c r="J90" s="345"/>
      <c r="K90" s="346"/>
      <c r="L90" s="420"/>
      <c r="AF90" s="34"/>
      <c r="AG90" s="34"/>
      <c r="AH90" s="34"/>
      <c r="AJ90" s="34"/>
      <c r="AK90" s="34"/>
      <c r="AL90" s="34"/>
      <c r="AN90" s="34"/>
      <c r="AO90" s="34"/>
      <c r="AP90" s="34"/>
    </row>
    <row r="91" spans="1:42" ht="13.15" customHeight="1" x14ac:dyDescent="0.25">
      <c r="A91" s="407"/>
      <c r="B91" s="428" t="s">
        <v>17</v>
      </c>
      <c r="C91" s="417">
        <v>0</v>
      </c>
      <c r="D91" s="348">
        <f t="shared" si="10"/>
        <v>0</v>
      </c>
      <c r="E91" s="349">
        <v>4.4999999999999998E-2</v>
      </c>
      <c r="F91" s="346"/>
      <c r="G91" s="418"/>
      <c r="H91" s="419">
        <f t="shared" si="9"/>
        <v>4</v>
      </c>
      <c r="I91" s="348">
        <f t="shared" si="9"/>
        <v>1</v>
      </c>
      <c r="J91" s="345">
        <v>0.95499999999999996</v>
      </c>
      <c r="K91" s="346"/>
      <c r="L91" s="420"/>
      <c r="AF91" s="34"/>
      <c r="AG91" s="34"/>
      <c r="AH91" s="34"/>
      <c r="AJ91" s="34"/>
      <c r="AK91" s="34"/>
      <c r="AL91" s="34"/>
      <c r="AN91" s="34"/>
      <c r="AO91" s="34"/>
      <c r="AP91" s="34"/>
    </row>
    <row r="92" spans="1:42" ht="13.15" customHeight="1" x14ac:dyDescent="0.25">
      <c r="A92" s="407"/>
      <c r="B92" s="428" t="s">
        <v>138</v>
      </c>
      <c r="C92" s="417">
        <v>2</v>
      </c>
      <c r="D92" s="348">
        <f t="shared" si="10"/>
        <v>0.4</v>
      </c>
      <c r="E92" s="349">
        <v>0</v>
      </c>
      <c r="F92" s="346"/>
      <c r="G92" s="418"/>
      <c r="H92" s="419">
        <f t="shared" si="9"/>
        <v>3</v>
      </c>
      <c r="I92" s="348">
        <f t="shared" si="9"/>
        <v>0.6</v>
      </c>
      <c r="J92" s="345">
        <v>1</v>
      </c>
      <c r="K92" s="346"/>
      <c r="L92" s="420"/>
      <c r="AF92" s="34"/>
      <c r="AG92" s="34"/>
      <c r="AH92" s="34"/>
      <c r="AJ92" s="34"/>
      <c r="AK92" s="34"/>
      <c r="AL92" s="34"/>
      <c r="AN92" s="34"/>
      <c r="AO92" s="34"/>
      <c r="AP92" s="34"/>
    </row>
    <row r="93" spans="1:42" ht="13.15" customHeight="1" x14ac:dyDescent="0.25">
      <c r="A93" s="407"/>
      <c r="B93" s="428" t="s">
        <v>18</v>
      </c>
      <c r="C93" s="417">
        <v>0</v>
      </c>
      <c r="D93" s="348">
        <f t="shared" si="10"/>
        <v>0</v>
      </c>
      <c r="E93" s="349">
        <v>7.3999999999999996E-2</v>
      </c>
      <c r="F93" s="346">
        <v>0</v>
      </c>
      <c r="G93" s="418">
        <f>E93-F93</f>
        <v>7.3999999999999996E-2</v>
      </c>
      <c r="H93" s="419">
        <f t="shared" si="9"/>
        <v>14</v>
      </c>
      <c r="I93" s="348">
        <f t="shared" si="9"/>
        <v>1</v>
      </c>
      <c r="J93" s="345">
        <v>0.92600000000000005</v>
      </c>
      <c r="K93" s="346">
        <f>1-F93</f>
        <v>1</v>
      </c>
      <c r="L93" s="420">
        <f>J93-K93</f>
        <v>-7.3999999999999955E-2</v>
      </c>
      <c r="AF93" s="34"/>
      <c r="AG93" s="34"/>
      <c r="AH93" s="34"/>
      <c r="AJ93" s="34"/>
      <c r="AK93" s="34"/>
      <c r="AL93" s="34"/>
      <c r="AN93" s="34"/>
      <c r="AO93" s="34"/>
      <c r="AP93" s="34"/>
    </row>
    <row r="94" spans="1:42" ht="13.5" x14ac:dyDescent="0.25">
      <c r="A94" s="407"/>
      <c r="B94" s="428" t="s">
        <v>19</v>
      </c>
      <c r="C94" s="417">
        <v>2</v>
      </c>
      <c r="D94" s="348">
        <f t="shared" si="10"/>
        <v>0.11764705882352941</v>
      </c>
      <c r="E94" s="349">
        <v>0</v>
      </c>
      <c r="F94" s="346">
        <v>9.0999999999999998E-2</v>
      </c>
      <c r="G94" s="418">
        <f>E94-F94</f>
        <v>-9.0999999999999998E-2</v>
      </c>
      <c r="H94" s="419">
        <f t="shared" si="9"/>
        <v>15</v>
      </c>
      <c r="I94" s="348">
        <f t="shared" si="9"/>
        <v>0.88235294117647056</v>
      </c>
      <c r="J94" s="345">
        <v>1</v>
      </c>
      <c r="K94" s="346">
        <f>1-F94</f>
        <v>0.90900000000000003</v>
      </c>
      <c r="L94" s="420">
        <f>J94-K94</f>
        <v>9.099999999999997E-2</v>
      </c>
      <c r="AF94" s="34"/>
      <c r="AG94" s="34"/>
      <c r="AH94" s="34"/>
      <c r="AJ94" s="34"/>
      <c r="AK94" s="34"/>
      <c r="AL94" s="34"/>
      <c r="AN94" s="34"/>
      <c r="AO94" s="34"/>
      <c r="AP94" s="34"/>
    </row>
    <row r="95" spans="1:42" ht="13.5" x14ac:dyDescent="0.25">
      <c r="A95" s="407"/>
      <c r="B95" s="428" t="s">
        <v>20</v>
      </c>
      <c r="C95" s="417">
        <v>6</v>
      </c>
      <c r="D95" s="348">
        <f t="shared" si="10"/>
        <v>0.125</v>
      </c>
      <c r="E95" s="349">
        <v>0</v>
      </c>
      <c r="F95" s="346"/>
      <c r="G95" s="418"/>
      <c r="H95" s="419">
        <f t="shared" si="9"/>
        <v>42</v>
      </c>
      <c r="I95" s="348">
        <f t="shared" si="9"/>
        <v>0.875</v>
      </c>
      <c r="J95" s="345">
        <v>1</v>
      </c>
      <c r="K95" s="346"/>
      <c r="L95" s="420"/>
      <c r="AF95" s="34"/>
      <c r="AG95" s="34"/>
      <c r="AH95" s="34"/>
      <c r="AJ95" s="34"/>
      <c r="AK95" s="34"/>
      <c r="AL95" s="34"/>
      <c r="AN95" s="34"/>
      <c r="AO95" s="34"/>
      <c r="AP95" s="34"/>
    </row>
    <row r="96" spans="1:42" ht="13.5" x14ac:dyDescent="0.25">
      <c r="A96" s="407"/>
      <c r="B96" s="428" t="s">
        <v>36</v>
      </c>
      <c r="C96" s="417">
        <v>0</v>
      </c>
      <c r="D96" s="348">
        <f t="shared" si="10"/>
        <v>0</v>
      </c>
      <c r="E96" s="349"/>
      <c r="F96" s="346"/>
      <c r="G96" s="418"/>
      <c r="H96" s="419">
        <f t="shared" si="9"/>
        <v>25</v>
      </c>
      <c r="I96" s="348">
        <f t="shared" si="9"/>
        <v>1</v>
      </c>
      <c r="J96" s="345"/>
      <c r="K96" s="346"/>
      <c r="L96" s="420"/>
      <c r="AF96" s="34"/>
      <c r="AG96" s="34"/>
      <c r="AH96" s="34"/>
      <c r="AJ96" s="34"/>
      <c r="AK96" s="34"/>
      <c r="AL96" s="34"/>
      <c r="AN96" s="34"/>
      <c r="AO96" s="34"/>
      <c r="AP96" s="34"/>
    </row>
    <row r="97" spans="1:42" ht="13.5" x14ac:dyDescent="0.25">
      <c r="A97" s="407"/>
      <c r="B97" s="428" t="s">
        <v>37</v>
      </c>
      <c r="C97" s="417">
        <v>3</v>
      </c>
      <c r="D97" s="348">
        <f t="shared" si="10"/>
        <v>0.1</v>
      </c>
      <c r="E97" s="349"/>
      <c r="F97" s="346"/>
      <c r="G97" s="418"/>
      <c r="H97" s="419">
        <f t="shared" si="9"/>
        <v>27</v>
      </c>
      <c r="I97" s="348">
        <f t="shared" si="9"/>
        <v>0.9</v>
      </c>
      <c r="J97" s="345"/>
      <c r="K97" s="346"/>
      <c r="L97" s="420"/>
      <c r="AF97" s="34"/>
      <c r="AG97" s="34"/>
      <c r="AH97" s="34"/>
      <c r="AJ97" s="34"/>
      <c r="AK97" s="34"/>
      <c r="AL97" s="34"/>
      <c r="AN97" s="34"/>
      <c r="AO97" s="34"/>
      <c r="AP97" s="34"/>
    </row>
    <row r="98" spans="1:42" ht="13.5" x14ac:dyDescent="0.25">
      <c r="A98" s="407"/>
      <c r="B98" s="428" t="s">
        <v>57</v>
      </c>
      <c r="C98" s="417">
        <v>21</v>
      </c>
      <c r="D98" s="348">
        <f t="shared" si="10"/>
        <v>0.36842105263157893</v>
      </c>
      <c r="E98" s="349">
        <v>8.2000000000000003E-2</v>
      </c>
      <c r="F98" s="346">
        <v>1.6393442622950821E-2</v>
      </c>
      <c r="G98" s="418">
        <f>E98-F98</f>
        <v>6.5606557377049179E-2</v>
      </c>
      <c r="H98" s="419">
        <f t="shared" si="9"/>
        <v>36</v>
      </c>
      <c r="I98" s="348">
        <f t="shared" si="9"/>
        <v>0.63157894736842102</v>
      </c>
      <c r="J98" s="345">
        <v>0.91800000000000004</v>
      </c>
      <c r="K98" s="346">
        <f>1-F98</f>
        <v>0.98360655737704916</v>
      </c>
      <c r="L98" s="420">
        <f>J98-K98</f>
        <v>-6.5606557377049124E-2</v>
      </c>
      <c r="AF98" s="34"/>
      <c r="AG98" s="34"/>
      <c r="AH98" s="34"/>
      <c r="AJ98" s="34"/>
      <c r="AK98" s="34"/>
      <c r="AL98" s="34"/>
      <c r="AN98" s="34"/>
      <c r="AO98" s="34"/>
      <c r="AP98" s="34"/>
    </row>
    <row r="99" spans="1:42" ht="13.5" x14ac:dyDescent="0.25">
      <c r="A99" s="407"/>
      <c r="B99" s="428" t="s">
        <v>21</v>
      </c>
      <c r="C99" s="417">
        <v>0</v>
      </c>
      <c r="D99" s="348">
        <f t="shared" si="10"/>
        <v>0</v>
      </c>
      <c r="E99" s="349">
        <v>0.04</v>
      </c>
      <c r="F99" s="346">
        <v>0</v>
      </c>
      <c r="G99" s="418">
        <f>E99-F99</f>
        <v>0.04</v>
      </c>
      <c r="H99" s="419">
        <f t="shared" si="9"/>
        <v>23</v>
      </c>
      <c r="I99" s="348">
        <f t="shared" si="9"/>
        <v>1</v>
      </c>
      <c r="J99" s="345">
        <v>0.96</v>
      </c>
      <c r="K99" s="346">
        <v>1</v>
      </c>
      <c r="L99" s="420">
        <f>J99-K99</f>
        <v>-4.0000000000000036E-2</v>
      </c>
      <c r="AF99" s="34"/>
      <c r="AG99" s="34"/>
      <c r="AH99" s="34"/>
      <c r="AJ99" s="34"/>
      <c r="AK99" s="34"/>
      <c r="AL99" s="34"/>
      <c r="AN99" s="34"/>
      <c r="AO99" s="34"/>
      <c r="AP99" s="34"/>
    </row>
    <row r="100" spans="1:42" ht="13.5" x14ac:dyDescent="0.25">
      <c r="A100" s="407"/>
      <c r="B100" s="428" t="s">
        <v>7</v>
      </c>
      <c r="C100" s="417">
        <v>12</v>
      </c>
      <c r="D100" s="348">
        <f t="shared" si="10"/>
        <v>0.17647058823529413</v>
      </c>
      <c r="E100" s="349">
        <v>4.2999999999999997E-2</v>
      </c>
      <c r="F100" s="346">
        <v>0.11475409836065573</v>
      </c>
      <c r="G100" s="418">
        <f>E100-F100</f>
        <v>-7.175409836065573E-2</v>
      </c>
      <c r="H100" s="419">
        <f t="shared" si="9"/>
        <v>56</v>
      </c>
      <c r="I100" s="348">
        <f t="shared" si="9"/>
        <v>0.82352941176470584</v>
      </c>
      <c r="J100" s="345">
        <v>0.95699999999999996</v>
      </c>
      <c r="K100" s="346">
        <f>1-F100</f>
        <v>0.88524590163934425</v>
      </c>
      <c r="L100" s="420">
        <f>J100-K100</f>
        <v>7.1754098360655716E-2</v>
      </c>
      <c r="AF100" s="34"/>
      <c r="AG100" s="34"/>
      <c r="AH100" s="34"/>
      <c r="AJ100" s="34"/>
      <c r="AK100" s="34"/>
      <c r="AL100" s="34"/>
      <c r="AN100" s="34"/>
      <c r="AO100" s="34"/>
      <c r="AP100" s="34"/>
    </row>
    <row r="101" spans="1:42" ht="13.5" x14ac:dyDescent="0.25">
      <c r="A101" s="407"/>
      <c r="B101" s="428" t="s">
        <v>32</v>
      </c>
      <c r="C101" s="417">
        <v>3</v>
      </c>
      <c r="D101" s="348">
        <f t="shared" si="10"/>
        <v>0.16666666666666666</v>
      </c>
      <c r="E101" s="349"/>
      <c r="F101" s="346">
        <v>7.6923076923076927E-2</v>
      </c>
      <c r="G101" s="418"/>
      <c r="H101" s="419">
        <f t="shared" si="9"/>
        <v>15</v>
      </c>
      <c r="I101" s="348">
        <f t="shared" si="9"/>
        <v>0.83333333333333337</v>
      </c>
      <c r="J101" s="345"/>
      <c r="K101" s="346">
        <f>1-F101</f>
        <v>0.92307692307692313</v>
      </c>
      <c r="L101" s="420"/>
      <c r="AF101" s="34"/>
      <c r="AG101" s="34"/>
      <c r="AH101" s="34"/>
      <c r="AJ101" s="34"/>
      <c r="AK101" s="34"/>
      <c r="AL101" s="34"/>
      <c r="AN101" s="34"/>
      <c r="AO101" s="34"/>
      <c r="AP101" s="34"/>
    </row>
    <row r="102" spans="1:42" ht="13.5" x14ac:dyDescent="0.25">
      <c r="A102" s="407"/>
      <c r="B102" s="428" t="s">
        <v>3</v>
      </c>
      <c r="C102" s="417">
        <v>3</v>
      </c>
      <c r="D102" s="348">
        <f t="shared" si="10"/>
        <v>0.15</v>
      </c>
      <c r="E102" s="349">
        <v>3.5999999999999997E-2</v>
      </c>
      <c r="F102" s="346">
        <v>5.8823529411764712E-2</v>
      </c>
      <c r="G102" s="418">
        <f>E102-F102</f>
        <v>-2.2823529411764715E-2</v>
      </c>
      <c r="H102" s="419">
        <f t="shared" si="9"/>
        <v>17</v>
      </c>
      <c r="I102" s="348">
        <f t="shared" si="9"/>
        <v>0.85</v>
      </c>
      <c r="J102" s="345">
        <v>0.96399999999999997</v>
      </c>
      <c r="K102" s="346">
        <f>1-F102</f>
        <v>0.94117647058823528</v>
      </c>
      <c r="L102" s="420">
        <f>J102-K102</f>
        <v>2.2823529411764687E-2</v>
      </c>
      <c r="AF102" s="34"/>
      <c r="AG102" s="34"/>
      <c r="AH102" s="34"/>
      <c r="AJ102" s="34"/>
      <c r="AK102" s="34"/>
      <c r="AL102" s="34"/>
      <c r="AN102" s="34"/>
      <c r="AO102" s="34"/>
      <c r="AP102" s="34"/>
    </row>
    <row r="103" spans="1:42" ht="13.5" x14ac:dyDescent="0.25">
      <c r="A103" s="407"/>
      <c r="B103" s="428" t="s">
        <v>139</v>
      </c>
      <c r="C103" s="417">
        <v>0</v>
      </c>
      <c r="D103" s="348">
        <f t="shared" si="10"/>
        <v>0</v>
      </c>
      <c r="E103" s="349">
        <v>0</v>
      </c>
      <c r="F103" s="346">
        <v>0</v>
      </c>
      <c r="G103" s="418">
        <f>E103-F103</f>
        <v>0</v>
      </c>
      <c r="H103" s="419">
        <f t="shared" si="9"/>
        <v>35</v>
      </c>
      <c r="I103" s="348">
        <f t="shared" si="9"/>
        <v>1</v>
      </c>
      <c r="J103" s="345">
        <v>1</v>
      </c>
      <c r="K103" s="346">
        <f>1-F103</f>
        <v>1</v>
      </c>
      <c r="L103" s="420">
        <f>J103-K103</f>
        <v>0</v>
      </c>
      <c r="P103" s="80"/>
      <c r="AF103" s="34"/>
      <c r="AG103" s="34"/>
      <c r="AH103" s="34"/>
      <c r="AJ103" s="34"/>
      <c r="AK103" s="34"/>
      <c r="AL103" s="34"/>
      <c r="AN103" s="34"/>
      <c r="AO103" s="34"/>
      <c r="AP103" s="34"/>
    </row>
    <row r="104" spans="1:42" ht="13.5" x14ac:dyDescent="0.25">
      <c r="A104" s="407"/>
      <c r="B104" s="428"/>
      <c r="C104" s="417"/>
      <c r="D104" s="348"/>
      <c r="E104" s="421"/>
      <c r="F104" s="422"/>
      <c r="G104" s="418"/>
      <c r="H104" s="419"/>
      <c r="I104" s="348"/>
      <c r="J104" s="423"/>
      <c r="K104" s="422"/>
      <c r="L104" s="424"/>
      <c r="AF104" s="34"/>
      <c r="AG104" s="34"/>
      <c r="AH104" s="34"/>
      <c r="AJ104" s="34"/>
      <c r="AK104" s="34"/>
      <c r="AL104" s="34"/>
      <c r="AN104" s="34"/>
      <c r="AO104" s="34"/>
      <c r="AP104" s="34"/>
    </row>
    <row r="105" spans="1:42" ht="13.5" x14ac:dyDescent="0.25">
      <c r="A105" s="408"/>
      <c r="B105" s="429" t="s">
        <v>22</v>
      </c>
      <c r="C105" s="357">
        <v>306</v>
      </c>
      <c r="D105" s="351">
        <f>D38</f>
        <v>0.28228782287822879</v>
      </c>
      <c r="E105" s="359">
        <v>0.127</v>
      </c>
      <c r="F105" s="352">
        <v>5.1175656984785614E-2</v>
      </c>
      <c r="G105" s="425">
        <f>E105-F105</f>
        <v>7.5824343015214388E-2</v>
      </c>
      <c r="H105" s="350">
        <f>G38</f>
        <v>778</v>
      </c>
      <c r="I105" s="351">
        <f>H38</f>
        <v>0.71771217712177127</v>
      </c>
      <c r="J105" s="426">
        <v>0.873</v>
      </c>
      <c r="K105" s="352">
        <f>1-F105</f>
        <v>0.94882434301521434</v>
      </c>
      <c r="L105" s="427">
        <f>J105-K105</f>
        <v>-7.5824343015214346E-2</v>
      </c>
      <c r="AF105" s="34"/>
      <c r="AG105" s="34"/>
      <c r="AH105" s="34"/>
      <c r="AJ105" s="34"/>
      <c r="AK105" s="34"/>
      <c r="AL105" s="34"/>
      <c r="AN105" s="34"/>
      <c r="AO105" s="34"/>
      <c r="AP105" s="34"/>
    </row>
    <row r="106" spans="1:42" x14ac:dyDescent="0.2">
      <c r="AB106" s="34"/>
      <c r="AC106" s="34"/>
      <c r="AD106" s="34"/>
      <c r="AF106" s="34"/>
      <c r="AG106" s="34"/>
      <c r="AH106" s="34"/>
      <c r="AJ106" s="34"/>
      <c r="AK106" s="34"/>
      <c r="AL106" s="34"/>
    </row>
    <row r="108" spans="1:42" x14ac:dyDescent="0.2">
      <c r="E108" s="80"/>
    </row>
    <row r="109" spans="1:42" x14ac:dyDescent="0.2">
      <c r="E109" s="80"/>
    </row>
  </sheetData>
  <mergeCells count="12">
    <mergeCell ref="C4:N4"/>
    <mergeCell ref="C41:F41"/>
    <mergeCell ref="G41:J41"/>
    <mergeCell ref="K41:N41"/>
    <mergeCell ref="C40:N40"/>
    <mergeCell ref="C70:L70"/>
    <mergeCell ref="C71:L71"/>
    <mergeCell ref="H72:L72"/>
    <mergeCell ref="C72:G72"/>
    <mergeCell ref="G5:J5"/>
    <mergeCell ref="K5:N5"/>
    <mergeCell ref="C5:F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96"/>
  <sheetViews>
    <sheetView topLeftCell="A27" zoomScale="70" zoomScaleNormal="70" workbookViewId="0">
      <selection activeCell="D69" sqref="D69"/>
    </sheetView>
  </sheetViews>
  <sheetFormatPr defaultColWidth="9.33203125" defaultRowHeight="12" x14ac:dyDescent="0.2"/>
  <cols>
    <col min="1" max="1" width="9.33203125" style="6" customWidth="1"/>
    <col min="2" max="2" width="17.5" style="6" customWidth="1"/>
    <col min="3" max="4" width="14.83203125" style="6" customWidth="1"/>
    <col min="5" max="5" width="9.33203125" style="6" customWidth="1"/>
    <col min="6" max="6" width="11.33203125" style="6" customWidth="1"/>
    <col min="7" max="7" width="24.6640625" style="6" customWidth="1"/>
    <col min="8" max="9" width="10" style="6" bestFit="1" customWidth="1"/>
    <col min="10" max="33" width="9.33203125" style="6"/>
    <col min="34" max="34" width="9.33203125" style="6" customWidth="1"/>
    <col min="35" max="16384" width="9.33203125" style="6"/>
  </cols>
  <sheetData>
    <row r="1" spans="1:15" ht="15.75" x14ac:dyDescent="0.25">
      <c r="A1" s="5" t="s">
        <v>81</v>
      </c>
    </row>
    <row r="2" spans="1:15" ht="12.75" thickBot="1" x14ac:dyDescent="0.25">
      <c r="F2" s="82">
        <v>2005</v>
      </c>
      <c r="G2" s="82"/>
      <c r="H2" s="82"/>
      <c r="I2" s="82">
        <v>2000</v>
      </c>
    </row>
    <row r="3" spans="1:15" x14ac:dyDescent="0.2">
      <c r="A3" s="358" t="s">
        <v>0</v>
      </c>
      <c r="B3" s="358" t="s">
        <v>0</v>
      </c>
      <c r="C3" s="646" t="s">
        <v>82</v>
      </c>
      <c r="D3" s="646"/>
      <c r="E3" s="646"/>
      <c r="F3" s="646"/>
      <c r="G3" s="646"/>
      <c r="H3" s="646"/>
      <c r="I3" s="647"/>
    </row>
    <row r="4" spans="1:15" x14ac:dyDescent="0.2">
      <c r="A4" s="360"/>
      <c r="B4" s="361"/>
      <c r="C4" s="369" t="s">
        <v>38</v>
      </c>
      <c r="D4" s="370" t="s">
        <v>39</v>
      </c>
      <c r="E4" s="371" t="s">
        <v>29</v>
      </c>
      <c r="F4" s="371" t="s">
        <v>30</v>
      </c>
      <c r="G4" s="372" t="s">
        <v>31</v>
      </c>
      <c r="H4" s="373" t="s">
        <v>27</v>
      </c>
      <c r="I4" s="374" t="s">
        <v>28</v>
      </c>
    </row>
    <row r="5" spans="1:15" ht="13.15" customHeight="1" x14ac:dyDescent="0.25">
      <c r="A5" s="362" t="s">
        <v>26</v>
      </c>
      <c r="B5" s="387" t="s">
        <v>1</v>
      </c>
      <c r="C5" s="390">
        <v>28</v>
      </c>
      <c r="D5" s="375">
        <v>772.78928571428571</v>
      </c>
      <c r="E5" s="376">
        <v>25</v>
      </c>
      <c r="F5" s="376">
        <v>694.9</v>
      </c>
      <c r="G5" s="376">
        <v>561.20000000000005</v>
      </c>
      <c r="H5" s="377">
        <v>18</v>
      </c>
      <c r="I5" s="378">
        <v>467.22222222222223</v>
      </c>
    </row>
    <row r="6" spans="1:15" ht="13.15" customHeight="1" x14ac:dyDescent="0.25">
      <c r="A6" s="362"/>
      <c r="B6" s="388" t="s">
        <v>2</v>
      </c>
      <c r="C6" s="391">
        <v>24</v>
      </c>
      <c r="D6" s="379">
        <v>628.8458333333333</v>
      </c>
      <c r="E6" s="380">
        <v>12</v>
      </c>
      <c r="F6" s="380">
        <v>507</v>
      </c>
      <c r="G6" s="380">
        <v>374.7</v>
      </c>
      <c r="H6" s="381">
        <v>36</v>
      </c>
      <c r="I6" s="382">
        <v>400</v>
      </c>
    </row>
    <row r="7" spans="1:15" ht="13.15" customHeight="1" x14ac:dyDescent="0.25">
      <c r="A7" s="362"/>
      <c r="B7" s="388" t="s">
        <v>41</v>
      </c>
      <c r="C7" s="391">
        <v>4</v>
      </c>
      <c r="D7" s="379">
        <v>446.25</v>
      </c>
      <c r="E7" s="380"/>
      <c r="F7" s="380"/>
      <c r="G7" s="380"/>
      <c r="H7" s="381"/>
      <c r="I7" s="382"/>
      <c r="K7" s="80"/>
    </row>
    <row r="8" spans="1:15" ht="13.15" customHeight="1" x14ac:dyDescent="0.25">
      <c r="A8" s="362"/>
      <c r="B8" s="388" t="s">
        <v>34</v>
      </c>
      <c r="C8" s="391">
        <v>53</v>
      </c>
      <c r="D8" s="379">
        <v>181.01886792452831</v>
      </c>
      <c r="E8" s="380"/>
      <c r="F8" s="380"/>
      <c r="G8" s="380"/>
      <c r="H8" s="381"/>
      <c r="I8" s="382"/>
      <c r="K8" s="80"/>
    </row>
    <row r="9" spans="1:15" ht="13.15" customHeight="1" x14ac:dyDescent="0.25">
      <c r="A9" s="362"/>
      <c r="B9" s="388" t="s">
        <v>13</v>
      </c>
      <c r="C9" s="391">
        <v>34</v>
      </c>
      <c r="D9" s="379">
        <v>492.3235294117647</v>
      </c>
      <c r="E9" s="380">
        <v>12</v>
      </c>
      <c r="F9" s="380">
        <v>451.4</v>
      </c>
      <c r="G9" s="380">
        <v>532</v>
      </c>
      <c r="H9" s="381"/>
      <c r="I9" s="382"/>
      <c r="K9" s="80"/>
    </row>
    <row r="10" spans="1:15" ht="13.15" customHeight="1" x14ac:dyDescent="0.25">
      <c r="A10" s="362"/>
      <c r="B10" s="388" t="s">
        <v>4</v>
      </c>
      <c r="C10" s="391">
        <v>36</v>
      </c>
      <c r="D10" s="379">
        <v>706.42499999999995</v>
      </c>
      <c r="E10" s="380">
        <v>63</v>
      </c>
      <c r="F10" s="380">
        <v>668.4</v>
      </c>
      <c r="G10" s="380">
        <v>545.6</v>
      </c>
      <c r="H10" s="381"/>
      <c r="I10" s="382"/>
      <c r="K10" s="80"/>
    </row>
    <row r="11" spans="1:15" ht="13.15" customHeight="1" x14ac:dyDescent="0.25">
      <c r="A11" s="362"/>
      <c r="B11" s="388" t="s">
        <v>6</v>
      </c>
      <c r="C11" s="391">
        <v>3</v>
      </c>
      <c r="D11" s="379">
        <v>3658.3333333333335</v>
      </c>
      <c r="E11" s="380">
        <v>8</v>
      </c>
      <c r="F11" s="380">
        <v>2253.1</v>
      </c>
      <c r="G11" s="380">
        <v>2523.5</v>
      </c>
      <c r="H11" s="381">
        <v>10</v>
      </c>
      <c r="I11" s="382">
        <v>1119.9000000000001</v>
      </c>
      <c r="K11" s="80"/>
    </row>
    <row r="12" spans="1:15" ht="13.15" customHeight="1" x14ac:dyDescent="0.25">
      <c r="A12" s="362"/>
      <c r="B12" s="388" t="s">
        <v>8</v>
      </c>
      <c r="C12" s="391">
        <v>18</v>
      </c>
      <c r="D12" s="379">
        <v>286.38888888888886</v>
      </c>
      <c r="E12" s="380">
        <v>15</v>
      </c>
      <c r="F12" s="380">
        <v>309.2</v>
      </c>
      <c r="G12" s="380">
        <v>385.4</v>
      </c>
      <c r="H12" s="381"/>
      <c r="I12" s="382"/>
      <c r="K12" s="80"/>
      <c r="N12" s="83"/>
      <c r="O12" s="83"/>
    </row>
    <row r="13" spans="1:15" ht="13.15" customHeight="1" x14ac:dyDescent="0.25">
      <c r="A13" s="362"/>
      <c r="B13" s="388" t="s">
        <v>9</v>
      </c>
      <c r="C13" s="391">
        <v>30</v>
      </c>
      <c r="D13" s="379">
        <v>638.36666666666667</v>
      </c>
      <c r="E13" s="380">
        <v>32</v>
      </c>
      <c r="F13" s="380">
        <v>783.5</v>
      </c>
      <c r="G13" s="380">
        <v>1064.2</v>
      </c>
      <c r="H13" s="381">
        <v>62</v>
      </c>
      <c r="I13" s="382">
        <v>234.85483870967738</v>
      </c>
      <c r="K13" s="80"/>
      <c r="N13" s="80"/>
      <c r="O13" s="83"/>
    </row>
    <row r="14" spans="1:15" ht="13.15" customHeight="1" x14ac:dyDescent="0.25">
      <c r="A14" s="362"/>
      <c r="B14" s="388" t="s">
        <v>10</v>
      </c>
      <c r="C14" s="391">
        <v>29</v>
      </c>
      <c r="D14" s="379">
        <v>449.55517241379312</v>
      </c>
      <c r="E14" s="380">
        <v>16</v>
      </c>
      <c r="F14" s="380">
        <v>352.4</v>
      </c>
      <c r="G14" s="380">
        <v>318.5</v>
      </c>
      <c r="H14" s="381">
        <v>75</v>
      </c>
      <c r="I14" s="382">
        <v>365.4</v>
      </c>
      <c r="K14" s="80"/>
      <c r="O14" s="83"/>
    </row>
    <row r="15" spans="1:15" ht="13.15" customHeight="1" x14ac:dyDescent="0.25">
      <c r="A15" s="362"/>
      <c r="B15" s="388" t="s">
        <v>42</v>
      </c>
      <c r="C15" s="391">
        <v>12</v>
      </c>
      <c r="D15" s="379">
        <v>162.25</v>
      </c>
      <c r="E15" s="380"/>
      <c r="F15" s="380"/>
      <c r="G15" s="380"/>
      <c r="H15" s="381"/>
      <c r="I15" s="382"/>
      <c r="K15" s="80"/>
      <c r="O15" s="83"/>
    </row>
    <row r="16" spans="1:15" ht="13.15" customHeight="1" x14ac:dyDescent="0.25">
      <c r="A16" s="362"/>
      <c r="B16" s="388" t="s">
        <v>5</v>
      </c>
      <c r="C16" s="391">
        <v>63</v>
      </c>
      <c r="D16" s="379">
        <v>951.07936507936506</v>
      </c>
      <c r="E16" s="380"/>
      <c r="F16" s="380"/>
      <c r="G16" s="380"/>
      <c r="H16" s="381"/>
      <c r="I16" s="382"/>
      <c r="K16" s="80"/>
      <c r="O16" s="83"/>
    </row>
    <row r="17" spans="1:15" ht="13.15" customHeight="1" x14ac:dyDescent="0.25">
      <c r="A17" s="362"/>
      <c r="B17" s="388" t="s">
        <v>12</v>
      </c>
      <c r="C17" s="391">
        <v>23</v>
      </c>
      <c r="D17" s="379">
        <v>323.17391304347825</v>
      </c>
      <c r="E17" s="380">
        <v>10</v>
      </c>
      <c r="F17" s="380">
        <v>244.5</v>
      </c>
      <c r="G17" s="380">
        <v>192.1</v>
      </c>
      <c r="H17" s="381">
        <v>10</v>
      </c>
      <c r="I17" s="382">
        <v>659.53750000000002</v>
      </c>
      <c r="K17" s="80"/>
      <c r="O17" s="83"/>
    </row>
    <row r="18" spans="1:15" ht="13.15" customHeight="1" x14ac:dyDescent="0.25">
      <c r="A18" s="362"/>
      <c r="B18" s="388" t="s">
        <v>14</v>
      </c>
      <c r="C18" s="391">
        <v>45</v>
      </c>
      <c r="D18" s="379">
        <v>514.35555555555561</v>
      </c>
      <c r="E18" s="380">
        <v>57</v>
      </c>
      <c r="F18" s="380">
        <v>392.7</v>
      </c>
      <c r="G18" s="380">
        <v>344.9</v>
      </c>
      <c r="H18" s="381">
        <v>68</v>
      </c>
      <c r="I18" s="382">
        <v>432.19117647058829</v>
      </c>
      <c r="K18" s="80"/>
      <c r="O18" s="83"/>
    </row>
    <row r="19" spans="1:15" ht="13.15" customHeight="1" x14ac:dyDescent="0.25">
      <c r="A19" s="362"/>
      <c r="B19" s="388" t="s">
        <v>15</v>
      </c>
      <c r="C19" s="391">
        <v>26</v>
      </c>
      <c r="D19" s="379">
        <v>459.1</v>
      </c>
      <c r="E19" s="380">
        <v>38</v>
      </c>
      <c r="F19" s="380">
        <v>444.3</v>
      </c>
      <c r="G19" s="380">
        <v>368.8</v>
      </c>
      <c r="H19" s="381"/>
      <c r="I19" s="382"/>
      <c r="K19" s="80"/>
      <c r="O19" s="83"/>
    </row>
    <row r="20" spans="1:15" ht="13.15" customHeight="1" x14ac:dyDescent="0.25">
      <c r="A20" s="362"/>
      <c r="B20" s="388" t="s">
        <v>16</v>
      </c>
      <c r="C20" s="391">
        <v>77</v>
      </c>
      <c r="D20" s="379">
        <v>661.30129870129872</v>
      </c>
      <c r="E20" s="380">
        <v>33</v>
      </c>
      <c r="F20" s="380">
        <v>537.20000000000005</v>
      </c>
      <c r="G20" s="380">
        <v>492.4</v>
      </c>
      <c r="H20" s="381"/>
      <c r="I20" s="382"/>
      <c r="K20" s="80"/>
      <c r="L20" s="80"/>
      <c r="M20" s="80"/>
      <c r="O20" s="83"/>
    </row>
    <row r="21" spans="1:15" ht="13.15" customHeight="1" x14ac:dyDescent="0.25">
      <c r="A21" s="362"/>
      <c r="B21" s="388" t="s">
        <v>35</v>
      </c>
      <c r="C21" s="391">
        <v>26</v>
      </c>
      <c r="D21" s="379">
        <v>225.33461538461538</v>
      </c>
      <c r="E21" s="380"/>
      <c r="F21" s="380"/>
      <c r="G21" s="380"/>
      <c r="H21" s="381"/>
      <c r="I21" s="382"/>
      <c r="K21" s="80"/>
      <c r="O21" s="83"/>
    </row>
    <row r="22" spans="1:15" ht="13.15" customHeight="1" x14ac:dyDescent="0.25">
      <c r="A22" s="362"/>
      <c r="B22" s="388" t="s">
        <v>17</v>
      </c>
      <c r="C22" s="391">
        <v>3</v>
      </c>
      <c r="D22" s="379">
        <v>800.5</v>
      </c>
      <c r="E22" s="380">
        <v>16</v>
      </c>
      <c r="F22" s="380">
        <v>429.7</v>
      </c>
      <c r="G22" s="380">
        <v>582.79999999999995</v>
      </c>
      <c r="H22" s="381"/>
      <c r="I22" s="382"/>
      <c r="K22" s="83"/>
      <c r="O22" s="83"/>
    </row>
    <row r="23" spans="1:15" ht="13.15" customHeight="1" x14ac:dyDescent="0.25">
      <c r="A23" s="362"/>
      <c r="B23" s="388" t="s">
        <v>138</v>
      </c>
      <c r="C23" s="391">
        <v>4</v>
      </c>
      <c r="D23" s="379">
        <v>613.20000000000005</v>
      </c>
      <c r="E23" s="380">
        <v>4</v>
      </c>
      <c r="F23" s="380">
        <v>234</v>
      </c>
      <c r="G23" s="380">
        <v>137.6</v>
      </c>
      <c r="H23" s="381"/>
      <c r="I23" s="382"/>
      <c r="K23" s="83"/>
      <c r="O23" s="83"/>
    </row>
    <row r="24" spans="1:15" ht="13.15" customHeight="1" x14ac:dyDescent="0.25">
      <c r="A24" s="362"/>
      <c r="B24" s="388" t="s">
        <v>18</v>
      </c>
      <c r="C24" s="391">
        <v>0</v>
      </c>
      <c r="D24" s="379">
        <v>0</v>
      </c>
      <c r="E24" s="380"/>
      <c r="F24" s="380"/>
      <c r="G24" s="380"/>
      <c r="H24" s="381"/>
      <c r="I24" s="382"/>
      <c r="K24" s="83"/>
      <c r="O24" s="83"/>
    </row>
    <row r="25" spans="1:15" ht="13.15" customHeight="1" x14ac:dyDescent="0.25">
      <c r="A25" s="362"/>
      <c r="B25" s="388" t="s">
        <v>19</v>
      </c>
      <c r="C25" s="391">
        <v>0</v>
      </c>
      <c r="D25" s="379">
        <v>0</v>
      </c>
      <c r="E25" s="380">
        <v>3</v>
      </c>
      <c r="F25" s="380">
        <v>862</v>
      </c>
      <c r="G25" s="380">
        <v>534.70000000000005</v>
      </c>
      <c r="H25" s="381">
        <v>34</v>
      </c>
      <c r="I25" s="382">
        <v>360.11764705882354</v>
      </c>
      <c r="K25" s="83"/>
      <c r="O25" s="83"/>
    </row>
    <row r="26" spans="1:15" ht="13.15" customHeight="1" x14ac:dyDescent="0.25">
      <c r="A26" s="362"/>
      <c r="B26" s="388" t="s">
        <v>20</v>
      </c>
      <c r="C26" s="391">
        <v>19</v>
      </c>
      <c r="D26" s="379">
        <v>224.68421052631578</v>
      </c>
      <c r="E26" s="380">
        <v>34</v>
      </c>
      <c r="F26" s="380">
        <v>371.8</v>
      </c>
      <c r="G26" s="380">
        <v>244.9</v>
      </c>
      <c r="H26" s="381"/>
      <c r="I26" s="382"/>
      <c r="K26" s="83"/>
      <c r="O26" s="83"/>
    </row>
    <row r="27" spans="1:15" ht="13.15" customHeight="1" x14ac:dyDescent="0.25">
      <c r="A27" s="362"/>
      <c r="B27" s="388" t="s">
        <v>36</v>
      </c>
      <c r="C27" s="391">
        <v>19</v>
      </c>
      <c r="D27" s="379">
        <v>601.80526315789473</v>
      </c>
      <c r="E27" s="380"/>
      <c r="F27" s="380"/>
      <c r="G27" s="380"/>
      <c r="H27" s="381"/>
      <c r="I27" s="382"/>
      <c r="K27" s="83"/>
      <c r="O27" s="83"/>
    </row>
    <row r="28" spans="1:15" ht="13.15" customHeight="1" x14ac:dyDescent="0.25">
      <c r="A28" s="362"/>
      <c r="B28" s="388" t="s">
        <v>37</v>
      </c>
      <c r="C28" s="391">
        <v>20</v>
      </c>
      <c r="D28" s="379">
        <v>515.34500000000003</v>
      </c>
      <c r="E28" s="380"/>
      <c r="F28" s="380"/>
      <c r="G28" s="380"/>
      <c r="H28" s="381"/>
      <c r="I28" s="382"/>
      <c r="K28" s="83"/>
      <c r="O28" s="83"/>
    </row>
    <row r="29" spans="1:15" ht="13.15" customHeight="1" x14ac:dyDescent="0.25">
      <c r="A29" s="362"/>
      <c r="B29" s="388" t="s">
        <v>40</v>
      </c>
      <c r="C29" s="391">
        <v>55</v>
      </c>
      <c r="D29" s="379">
        <v>330.11818181818182</v>
      </c>
      <c r="E29" s="380">
        <v>60</v>
      </c>
      <c r="F29" s="380">
        <v>315.8</v>
      </c>
      <c r="G29" s="380">
        <v>248</v>
      </c>
      <c r="H29" s="381">
        <v>63</v>
      </c>
      <c r="I29" s="382">
        <v>844.41269841269866</v>
      </c>
      <c r="K29" s="83"/>
      <c r="O29" s="83"/>
    </row>
    <row r="30" spans="1:15" ht="13.15" customHeight="1" x14ac:dyDescent="0.25">
      <c r="A30" s="362"/>
      <c r="B30" s="388" t="s">
        <v>21</v>
      </c>
      <c r="C30" s="391">
        <v>21</v>
      </c>
      <c r="D30" s="379">
        <v>399.6952380952381</v>
      </c>
      <c r="E30" s="380">
        <v>25</v>
      </c>
      <c r="F30" s="380">
        <v>328</v>
      </c>
      <c r="G30" s="380">
        <v>549.70000000000005</v>
      </c>
      <c r="H30" s="381">
        <v>25</v>
      </c>
      <c r="I30" s="382">
        <v>359</v>
      </c>
      <c r="K30" s="83"/>
      <c r="O30" s="83"/>
    </row>
    <row r="31" spans="1:15" ht="13.15" customHeight="1" x14ac:dyDescent="0.25">
      <c r="A31" s="362"/>
      <c r="B31" s="388" t="s">
        <v>7</v>
      </c>
      <c r="C31" s="391">
        <v>46</v>
      </c>
      <c r="D31" s="379">
        <v>367.69565217391306</v>
      </c>
      <c r="E31" s="380">
        <v>58</v>
      </c>
      <c r="F31" s="380">
        <v>419.8</v>
      </c>
      <c r="G31" s="380">
        <v>680.2</v>
      </c>
      <c r="H31" s="381">
        <v>64</v>
      </c>
      <c r="I31" s="382">
        <v>217.125</v>
      </c>
      <c r="K31" s="83"/>
      <c r="O31" s="83"/>
    </row>
    <row r="32" spans="1:15" ht="13.15" customHeight="1" x14ac:dyDescent="0.25">
      <c r="A32" s="362"/>
      <c r="B32" s="388" t="s">
        <v>32</v>
      </c>
      <c r="C32" s="391">
        <v>12</v>
      </c>
      <c r="D32" s="379">
        <v>1654.4416666666668</v>
      </c>
      <c r="E32" s="380"/>
      <c r="F32" s="380"/>
      <c r="G32" s="380"/>
      <c r="H32" s="381">
        <v>26</v>
      </c>
      <c r="I32" s="382">
        <v>499.23076923076928</v>
      </c>
      <c r="K32" s="83"/>
      <c r="O32" s="83"/>
    </row>
    <row r="33" spans="1:15" ht="13.15" customHeight="1" x14ac:dyDescent="0.25">
      <c r="A33" s="362"/>
      <c r="B33" s="388" t="s">
        <v>3</v>
      </c>
      <c r="C33" s="391">
        <v>14</v>
      </c>
      <c r="D33" s="379">
        <v>1048.1071428571429</v>
      </c>
      <c r="E33" s="380">
        <v>20</v>
      </c>
      <c r="F33" s="380">
        <v>715.4</v>
      </c>
      <c r="G33" s="380">
        <v>825.2</v>
      </c>
      <c r="H33" s="381">
        <v>35</v>
      </c>
      <c r="I33" s="382">
        <v>456.1142857142857</v>
      </c>
      <c r="K33" s="83"/>
      <c r="O33" s="83"/>
    </row>
    <row r="34" spans="1:15" ht="13.15" customHeight="1" x14ac:dyDescent="0.25">
      <c r="A34" s="362"/>
      <c r="B34" s="388" t="s">
        <v>139</v>
      </c>
      <c r="C34" s="391">
        <v>12</v>
      </c>
      <c r="D34" s="379">
        <v>2580</v>
      </c>
      <c r="E34" s="380">
        <v>5</v>
      </c>
      <c r="F34" s="380">
        <v>2142</v>
      </c>
      <c r="G34" s="380">
        <v>1087.5999999999999</v>
      </c>
      <c r="H34" s="381">
        <v>80</v>
      </c>
      <c r="I34" s="382">
        <v>654.1875</v>
      </c>
      <c r="K34" s="80"/>
      <c r="O34" s="83"/>
    </row>
    <row r="35" spans="1:15" ht="13.15" customHeight="1" x14ac:dyDescent="0.25">
      <c r="A35" s="362"/>
      <c r="B35" s="388"/>
      <c r="C35" s="391"/>
      <c r="D35" s="379"/>
      <c r="E35" s="380"/>
      <c r="F35" s="380"/>
      <c r="G35" s="380"/>
      <c r="H35" s="381"/>
      <c r="I35" s="382"/>
      <c r="K35" s="83"/>
      <c r="O35" s="83"/>
    </row>
    <row r="36" spans="1:15" ht="13.15" customHeight="1" x14ac:dyDescent="0.25">
      <c r="A36" s="363"/>
      <c r="B36" s="389" t="s">
        <v>22</v>
      </c>
      <c r="C36" s="392">
        <f>SUM(C5:C35)</f>
        <v>756</v>
      </c>
      <c r="D36" s="383">
        <f>AVERAGE(D5:D34)</f>
        <v>689.74945602487537</v>
      </c>
      <c r="E36" s="384">
        <v>661</v>
      </c>
      <c r="F36" s="384">
        <v>548.9</v>
      </c>
      <c r="G36" s="384">
        <v>649.70000000000005</v>
      </c>
      <c r="H36" s="385">
        <v>748</v>
      </c>
      <c r="I36" s="386">
        <v>466.7887700534759</v>
      </c>
      <c r="K36" s="83"/>
      <c r="O36" s="83"/>
    </row>
    <row r="37" spans="1:15" x14ac:dyDescent="0.2">
      <c r="F37" s="82">
        <v>2005</v>
      </c>
      <c r="G37" s="82"/>
      <c r="H37" s="82"/>
      <c r="I37" s="82">
        <v>2000</v>
      </c>
      <c r="K37" s="83"/>
      <c r="O37" s="83"/>
    </row>
    <row r="38" spans="1:15" x14ac:dyDescent="0.2">
      <c r="A38" s="364"/>
      <c r="B38" s="365"/>
      <c r="C38" s="648" t="s">
        <v>83</v>
      </c>
      <c r="D38" s="648"/>
      <c r="E38" s="648"/>
      <c r="F38" s="648"/>
      <c r="G38" s="648"/>
      <c r="H38" s="648"/>
      <c r="I38" s="649"/>
      <c r="K38" s="83"/>
      <c r="O38" s="83"/>
    </row>
    <row r="39" spans="1:15" x14ac:dyDescent="0.2">
      <c r="A39" s="360"/>
      <c r="B39" s="361"/>
      <c r="C39" s="369" t="s">
        <v>38</v>
      </c>
      <c r="D39" s="370" t="s">
        <v>39</v>
      </c>
      <c r="E39" s="371" t="s">
        <v>29</v>
      </c>
      <c r="F39" s="371" t="s">
        <v>30</v>
      </c>
      <c r="G39" s="372" t="s">
        <v>31</v>
      </c>
      <c r="H39" s="373" t="s">
        <v>27</v>
      </c>
      <c r="I39" s="374" t="s">
        <v>28</v>
      </c>
      <c r="K39" s="83"/>
      <c r="L39" s="83"/>
      <c r="M39" s="83"/>
      <c r="N39" s="83"/>
      <c r="O39" s="83"/>
    </row>
    <row r="40" spans="1:15" ht="13.15" customHeight="1" x14ac:dyDescent="0.25">
      <c r="A40" s="362" t="s">
        <v>26</v>
      </c>
      <c r="B40" s="387" t="s">
        <v>1</v>
      </c>
      <c r="C40" s="390">
        <v>29</v>
      </c>
      <c r="D40" s="375">
        <v>325.14482758620687</v>
      </c>
      <c r="E40" s="376">
        <v>25</v>
      </c>
      <c r="F40" s="376">
        <v>303.2</v>
      </c>
      <c r="G40" s="376">
        <v>306</v>
      </c>
      <c r="H40" s="377">
        <v>18</v>
      </c>
      <c r="I40" s="378">
        <v>182.05555555555554</v>
      </c>
    </row>
    <row r="41" spans="1:15" ht="13.15" customHeight="1" x14ac:dyDescent="0.25">
      <c r="A41" s="362"/>
      <c r="B41" s="388" t="s">
        <v>2</v>
      </c>
      <c r="C41" s="391">
        <v>27</v>
      </c>
      <c r="D41" s="379">
        <v>145.14814814814815</v>
      </c>
      <c r="E41" s="380">
        <v>13</v>
      </c>
      <c r="F41" s="380">
        <v>101.1</v>
      </c>
      <c r="G41" s="380">
        <v>74.400000000000006</v>
      </c>
      <c r="H41" s="381">
        <v>36</v>
      </c>
      <c r="I41" s="382">
        <v>90.527777777777771</v>
      </c>
    </row>
    <row r="42" spans="1:15" ht="13.15" customHeight="1" x14ac:dyDescent="0.25">
      <c r="A42" s="362"/>
      <c r="B42" s="388" t="s">
        <v>41</v>
      </c>
      <c r="C42" s="391">
        <v>4</v>
      </c>
      <c r="D42" s="379">
        <v>168.5</v>
      </c>
      <c r="E42" s="380"/>
      <c r="F42" s="380"/>
      <c r="G42" s="380"/>
      <c r="H42" s="381"/>
      <c r="I42" s="382"/>
    </row>
    <row r="43" spans="1:15" ht="13.15" customHeight="1" x14ac:dyDescent="0.25">
      <c r="A43" s="362"/>
      <c r="B43" s="388" t="s">
        <v>34</v>
      </c>
      <c r="C43" s="391">
        <v>53</v>
      </c>
      <c r="D43" s="379">
        <v>98.056603773584897</v>
      </c>
      <c r="E43" s="380"/>
      <c r="F43" s="380"/>
      <c r="G43" s="380"/>
      <c r="H43" s="381"/>
      <c r="I43" s="382"/>
      <c r="K43" s="83"/>
      <c r="L43" s="83"/>
      <c r="M43" s="83"/>
      <c r="N43" s="83"/>
      <c r="O43" s="83"/>
    </row>
    <row r="44" spans="1:15" ht="13.15" customHeight="1" x14ac:dyDescent="0.25">
      <c r="A44" s="362"/>
      <c r="B44" s="388" t="s">
        <v>13</v>
      </c>
      <c r="C44" s="391">
        <v>34</v>
      </c>
      <c r="D44" s="379">
        <v>212.1764705882353</v>
      </c>
      <c r="E44" s="380">
        <v>12</v>
      </c>
      <c r="F44" s="380">
        <v>155.30000000000001</v>
      </c>
      <c r="G44" s="380">
        <v>217.5</v>
      </c>
      <c r="H44" s="381"/>
      <c r="I44" s="382"/>
      <c r="K44" s="83"/>
      <c r="O44" s="83"/>
    </row>
    <row r="45" spans="1:15" ht="13.15" customHeight="1" x14ac:dyDescent="0.25">
      <c r="A45" s="362"/>
      <c r="B45" s="388" t="s">
        <v>4</v>
      </c>
      <c r="C45" s="391">
        <v>36</v>
      </c>
      <c r="D45" s="379">
        <v>248.41666666666666</v>
      </c>
      <c r="E45" s="380">
        <v>63</v>
      </c>
      <c r="F45" s="380">
        <v>235.3</v>
      </c>
      <c r="G45" s="380">
        <v>350.5</v>
      </c>
      <c r="H45" s="381"/>
      <c r="I45" s="382"/>
      <c r="O45" s="83"/>
    </row>
    <row r="46" spans="1:15" ht="13.15" customHeight="1" x14ac:dyDescent="0.25">
      <c r="A46" s="362"/>
      <c r="B46" s="388" t="s">
        <v>6</v>
      </c>
      <c r="C46" s="391">
        <v>3</v>
      </c>
      <c r="D46" s="379">
        <v>1189</v>
      </c>
      <c r="E46" s="380">
        <v>8</v>
      </c>
      <c r="F46" s="380">
        <v>716</v>
      </c>
      <c r="G46" s="380">
        <v>821.8</v>
      </c>
      <c r="H46" s="381">
        <v>10</v>
      </c>
      <c r="I46" s="382">
        <v>733.7</v>
      </c>
      <c r="O46" s="83"/>
    </row>
    <row r="47" spans="1:15" ht="13.15" customHeight="1" x14ac:dyDescent="0.25">
      <c r="A47" s="362"/>
      <c r="B47" s="388" t="s">
        <v>8</v>
      </c>
      <c r="C47" s="391">
        <v>18</v>
      </c>
      <c r="D47" s="379">
        <v>125.75</v>
      </c>
      <c r="E47" s="380">
        <v>15</v>
      </c>
      <c r="F47" s="380">
        <v>127.9</v>
      </c>
      <c r="G47" s="380">
        <v>161.19999999999999</v>
      </c>
      <c r="H47" s="381"/>
      <c r="I47" s="382"/>
      <c r="O47" s="83"/>
    </row>
    <row r="48" spans="1:15" ht="13.15" customHeight="1" x14ac:dyDescent="0.25">
      <c r="A48" s="362"/>
      <c r="B48" s="388" t="s">
        <v>9</v>
      </c>
      <c r="C48" s="391">
        <v>29</v>
      </c>
      <c r="D48" s="379">
        <v>115.66206896551724</v>
      </c>
      <c r="E48" s="380">
        <v>32</v>
      </c>
      <c r="F48" s="380">
        <v>174.9</v>
      </c>
      <c r="G48" s="380">
        <v>260.5</v>
      </c>
      <c r="H48" s="381">
        <v>62</v>
      </c>
      <c r="I48" s="382">
        <v>50.967741935483879</v>
      </c>
      <c r="O48" s="83"/>
    </row>
    <row r="49" spans="1:15" ht="13.15" customHeight="1" x14ac:dyDescent="0.25">
      <c r="A49" s="362"/>
      <c r="B49" s="388" t="s">
        <v>10</v>
      </c>
      <c r="C49" s="391">
        <v>31</v>
      </c>
      <c r="D49" s="379">
        <v>92.616129032258058</v>
      </c>
      <c r="E49" s="380">
        <v>16</v>
      </c>
      <c r="F49" s="380">
        <v>103.9</v>
      </c>
      <c r="G49" s="380">
        <v>159.5</v>
      </c>
      <c r="H49" s="381">
        <v>75</v>
      </c>
      <c r="I49" s="382">
        <v>97.12</v>
      </c>
      <c r="O49" s="83"/>
    </row>
    <row r="50" spans="1:15" ht="13.15" customHeight="1" x14ac:dyDescent="0.25">
      <c r="A50" s="362"/>
      <c r="B50" s="388" t="s">
        <v>42</v>
      </c>
      <c r="C50" s="391">
        <v>12</v>
      </c>
      <c r="D50" s="379">
        <v>78.75</v>
      </c>
      <c r="E50" s="380"/>
      <c r="F50" s="380"/>
      <c r="G50" s="380"/>
      <c r="H50" s="381"/>
      <c r="I50" s="382"/>
      <c r="O50" s="83"/>
    </row>
    <row r="51" spans="1:15" ht="13.15" customHeight="1" x14ac:dyDescent="0.25">
      <c r="A51" s="362"/>
      <c r="B51" s="388" t="s">
        <v>5</v>
      </c>
      <c r="C51" s="391">
        <v>70</v>
      </c>
      <c r="D51" s="379">
        <v>363.48714285714289</v>
      </c>
      <c r="E51" s="380"/>
      <c r="F51" s="380"/>
      <c r="G51" s="380"/>
      <c r="H51" s="381"/>
      <c r="I51" s="382"/>
      <c r="O51" s="83"/>
    </row>
    <row r="52" spans="1:15" ht="13.15" customHeight="1" x14ac:dyDescent="0.25">
      <c r="A52" s="362"/>
      <c r="B52" s="388" t="s">
        <v>12</v>
      </c>
      <c r="C52" s="391">
        <v>22</v>
      </c>
      <c r="D52" s="379">
        <v>234.18181818181819</v>
      </c>
      <c r="E52" s="380">
        <v>10</v>
      </c>
      <c r="F52" s="380">
        <v>148.6</v>
      </c>
      <c r="G52" s="380">
        <v>139.80000000000001</v>
      </c>
      <c r="H52" s="381">
        <v>10</v>
      </c>
      <c r="I52" s="382">
        <v>112</v>
      </c>
      <c r="O52" s="83"/>
    </row>
    <row r="53" spans="1:15" ht="13.15" customHeight="1" x14ac:dyDescent="0.25">
      <c r="A53" s="362"/>
      <c r="B53" s="388" t="s">
        <v>14</v>
      </c>
      <c r="C53" s="391">
        <v>46</v>
      </c>
      <c r="D53" s="379">
        <v>216.62391304347824</v>
      </c>
      <c r="E53" s="380">
        <v>57</v>
      </c>
      <c r="F53" s="380">
        <v>130.1</v>
      </c>
      <c r="G53" s="380">
        <v>133.80000000000001</v>
      </c>
      <c r="H53" s="381">
        <v>68</v>
      </c>
      <c r="I53" s="382">
        <v>141.58823529411765</v>
      </c>
      <c r="O53" s="83"/>
    </row>
    <row r="54" spans="1:15" ht="13.15" customHeight="1" x14ac:dyDescent="0.25">
      <c r="A54" s="362"/>
      <c r="B54" s="388" t="s">
        <v>15</v>
      </c>
      <c r="C54" s="391">
        <v>27</v>
      </c>
      <c r="D54" s="379">
        <v>147.30370370370369</v>
      </c>
      <c r="E54" s="380">
        <v>40</v>
      </c>
      <c r="F54" s="380">
        <v>124.3</v>
      </c>
      <c r="G54" s="380">
        <v>123.7</v>
      </c>
      <c r="H54" s="381"/>
      <c r="I54" s="382"/>
      <c r="O54" s="83"/>
    </row>
    <row r="55" spans="1:15" ht="13.15" customHeight="1" x14ac:dyDescent="0.25">
      <c r="A55" s="362"/>
      <c r="B55" s="388" t="s">
        <v>16</v>
      </c>
      <c r="C55" s="391">
        <v>76</v>
      </c>
      <c r="D55" s="379">
        <v>291.47894736842102</v>
      </c>
      <c r="E55" s="380">
        <v>33</v>
      </c>
      <c r="F55" s="380">
        <v>223.6</v>
      </c>
      <c r="G55" s="380">
        <v>204.5</v>
      </c>
      <c r="H55" s="381"/>
      <c r="I55" s="382"/>
      <c r="O55" s="83"/>
    </row>
    <row r="56" spans="1:15" ht="13.15" customHeight="1" x14ac:dyDescent="0.25">
      <c r="A56" s="362"/>
      <c r="B56" s="388" t="s">
        <v>35</v>
      </c>
      <c r="C56" s="391">
        <v>27</v>
      </c>
      <c r="D56" s="379">
        <v>113.6</v>
      </c>
      <c r="E56" s="380"/>
      <c r="F56" s="380"/>
      <c r="G56" s="380"/>
      <c r="H56" s="381"/>
      <c r="I56" s="382"/>
      <c r="O56" s="83"/>
    </row>
    <row r="57" spans="1:15" ht="13.15" customHeight="1" x14ac:dyDescent="0.25">
      <c r="A57" s="362"/>
      <c r="B57" s="388" t="s">
        <v>17</v>
      </c>
      <c r="C57" s="391">
        <v>3</v>
      </c>
      <c r="D57" s="379">
        <v>382.83333333333337</v>
      </c>
      <c r="E57" s="380">
        <v>16</v>
      </c>
      <c r="F57" s="380">
        <v>207.8</v>
      </c>
      <c r="G57" s="380">
        <v>280.39999999999998</v>
      </c>
      <c r="H57" s="381"/>
      <c r="I57" s="382"/>
      <c r="O57" s="83"/>
    </row>
    <row r="58" spans="1:15" ht="13.15" customHeight="1" x14ac:dyDescent="0.25">
      <c r="A58" s="362"/>
      <c r="B58" s="388" t="s">
        <v>138</v>
      </c>
      <c r="C58" s="391">
        <v>4</v>
      </c>
      <c r="D58" s="379">
        <v>149.5</v>
      </c>
      <c r="E58" s="380">
        <v>4</v>
      </c>
      <c r="F58" s="380">
        <v>35.299999999999997</v>
      </c>
      <c r="G58" s="380">
        <v>57.4</v>
      </c>
      <c r="H58" s="381"/>
      <c r="I58" s="382"/>
      <c r="K58" s="80"/>
      <c r="L58" s="80"/>
      <c r="O58" s="83"/>
    </row>
    <row r="59" spans="1:15" ht="13.15" customHeight="1" x14ac:dyDescent="0.25">
      <c r="A59" s="362"/>
      <c r="B59" s="388" t="s">
        <v>18</v>
      </c>
      <c r="C59" s="391">
        <v>0</v>
      </c>
      <c r="D59" s="379">
        <v>0</v>
      </c>
      <c r="E59" s="380"/>
      <c r="F59" s="380"/>
      <c r="G59" s="380"/>
      <c r="H59" s="381"/>
      <c r="I59" s="382"/>
      <c r="M59" s="83"/>
      <c r="N59" s="83"/>
      <c r="O59" s="83"/>
    </row>
    <row r="60" spans="1:15" ht="13.15" customHeight="1" x14ac:dyDescent="0.25">
      <c r="A60" s="362"/>
      <c r="B60" s="388" t="s">
        <v>19</v>
      </c>
      <c r="C60" s="391">
        <v>0</v>
      </c>
      <c r="D60" s="379">
        <v>0</v>
      </c>
      <c r="E60" s="380">
        <v>3</v>
      </c>
      <c r="F60" s="380">
        <v>275.3</v>
      </c>
      <c r="G60" s="380">
        <v>178.3</v>
      </c>
      <c r="H60" s="381">
        <v>34</v>
      </c>
      <c r="I60" s="382">
        <v>117.3235294117647</v>
      </c>
    </row>
    <row r="61" spans="1:15" ht="13.15" customHeight="1" x14ac:dyDescent="0.25">
      <c r="A61" s="362"/>
      <c r="B61" s="388" t="s">
        <v>20</v>
      </c>
      <c r="C61" s="391">
        <v>20</v>
      </c>
      <c r="D61" s="379">
        <v>108.66500000000001</v>
      </c>
      <c r="E61" s="380">
        <v>34</v>
      </c>
      <c r="F61" s="380">
        <v>154.5</v>
      </c>
      <c r="G61" s="380">
        <v>122.8</v>
      </c>
      <c r="H61" s="381"/>
      <c r="I61" s="382"/>
    </row>
    <row r="62" spans="1:15" ht="13.15" customHeight="1" x14ac:dyDescent="0.25">
      <c r="A62" s="362"/>
      <c r="B62" s="388" t="s">
        <v>36</v>
      </c>
      <c r="C62" s="391">
        <v>20</v>
      </c>
      <c r="D62" s="379">
        <v>374.5</v>
      </c>
      <c r="E62" s="380"/>
      <c r="F62" s="380"/>
      <c r="G62" s="380"/>
      <c r="H62" s="381"/>
      <c r="I62" s="382"/>
    </row>
    <row r="63" spans="1:15" ht="13.15" customHeight="1" x14ac:dyDescent="0.25">
      <c r="A63" s="362"/>
      <c r="B63" s="388" t="s">
        <v>37</v>
      </c>
      <c r="C63" s="391">
        <v>20</v>
      </c>
      <c r="D63" s="379">
        <v>177.59</v>
      </c>
      <c r="E63" s="380"/>
      <c r="F63" s="380"/>
      <c r="G63" s="380"/>
      <c r="H63" s="381"/>
      <c r="I63" s="382"/>
    </row>
    <row r="64" spans="1:15" ht="13.15" customHeight="1" x14ac:dyDescent="0.25">
      <c r="A64" s="362"/>
      <c r="B64" s="388" t="s">
        <v>40</v>
      </c>
      <c r="C64" s="391">
        <v>55</v>
      </c>
      <c r="D64" s="379">
        <v>132.62727272727273</v>
      </c>
      <c r="E64" s="380">
        <v>60</v>
      </c>
      <c r="F64" s="380">
        <v>108.3</v>
      </c>
      <c r="G64" s="380">
        <v>88.5</v>
      </c>
      <c r="H64" s="381">
        <v>63</v>
      </c>
      <c r="I64" s="382">
        <v>642.55555555555566</v>
      </c>
    </row>
    <row r="65" spans="1:15" ht="13.15" customHeight="1" x14ac:dyDescent="0.25">
      <c r="A65" s="362"/>
      <c r="B65" s="388" t="s">
        <v>21</v>
      </c>
      <c r="C65" s="391">
        <v>22</v>
      </c>
      <c r="D65" s="379">
        <v>126.66363636363637</v>
      </c>
      <c r="E65" s="380">
        <v>25</v>
      </c>
      <c r="F65" s="380">
        <v>95.7</v>
      </c>
      <c r="G65" s="380">
        <v>157.5</v>
      </c>
      <c r="H65" s="381">
        <v>25</v>
      </c>
      <c r="I65" s="382">
        <v>86.4</v>
      </c>
    </row>
    <row r="66" spans="1:15" ht="13.15" customHeight="1" x14ac:dyDescent="0.25">
      <c r="A66" s="362"/>
      <c r="B66" s="388" t="s">
        <v>7</v>
      </c>
      <c r="C66" s="391">
        <v>47</v>
      </c>
      <c r="D66" s="379">
        <v>210.24042553191489</v>
      </c>
      <c r="E66" s="380">
        <v>61</v>
      </c>
      <c r="F66" s="380">
        <v>219.9</v>
      </c>
      <c r="G66" s="380">
        <v>342.5</v>
      </c>
      <c r="H66" s="381">
        <v>64</v>
      </c>
      <c r="I66" s="382">
        <v>118.53125</v>
      </c>
    </row>
    <row r="67" spans="1:15" ht="13.15" customHeight="1" x14ac:dyDescent="0.25">
      <c r="A67" s="362"/>
      <c r="B67" s="388" t="s">
        <v>32</v>
      </c>
      <c r="C67" s="391">
        <v>12</v>
      </c>
      <c r="D67" s="379">
        <v>656.49166666666667</v>
      </c>
      <c r="E67" s="380"/>
      <c r="F67" s="380"/>
      <c r="G67" s="380"/>
      <c r="H67" s="381">
        <v>26</v>
      </c>
      <c r="I67" s="382">
        <v>187.42307692307688</v>
      </c>
    </row>
    <row r="68" spans="1:15" ht="13.15" customHeight="1" x14ac:dyDescent="0.25">
      <c r="A68" s="362"/>
      <c r="B68" s="388" t="s">
        <v>3</v>
      </c>
      <c r="C68" s="391">
        <v>14</v>
      </c>
      <c r="D68" s="379">
        <v>402.24285714285713</v>
      </c>
      <c r="E68" s="380">
        <v>20</v>
      </c>
      <c r="F68" s="380">
        <v>233</v>
      </c>
      <c r="G68" s="380">
        <v>310</v>
      </c>
      <c r="H68" s="381">
        <v>35</v>
      </c>
      <c r="I68" s="382">
        <v>137.91428571428571</v>
      </c>
    </row>
    <row r="69" spans="1:15" ht="13.15" customHeight="1" x14ac:dyDescent="0.25">
      <c r="A69" s="362"/>
      <c r="B69" s="388" t="s">
        <v>139</v>
      </c>
      <c r="C69" s="391">
        <v>12</v>
      </c>
      <c r="D69" s="379">
        <v>743.5</v>
      </c>
      <c r="E69" s="380">
        <v>5</v>
      </c>
      <c r="F69" s="380">
        <v>523.6</v>
      </c>
      <c r="G69" s="380">
        <v>445.8</v>
      </c>
      <c r="H69" s="381">
        <v>80</v>
      </c>
      <c r="I69" s="382">
        <v>157.53749999999999</v>
      </c>
      <c r="O69" s="83"/>
    </row>
    <row r="70" spans="1:15" ht="13.15" customHeight="1" x14ac:dyDescent="0.25">
      <c r="A70" s="362"/>
      <c r="B70" s="388"/>
      <c r="C70" s="391"/>
      <c r="D70" s="379"/>
      <c r="E70" s="380"/>
      <c r="F70" s="380"/>
      <c r="G70" s="380"/>
      <c r="H70" s="381"/>
      <c r="I70" s="382"/>
    </row>
    <row r="71" spans="1:15" ht="13.15" customHeight="1" x14ac:dyDescent="0.25">
      <c r="A71" s="363"/>
      <c r="B71" s="389" t="s">
        <v>22</v>
      </c>
      <c r="C71" s="392">
        <f>SUM(C40:C70)</f>
        <v>773</v>
      </c>
      <c r="D71" s="383">
        <f>AVERAGE(D40:D69)</f>
        <v>254.35835438936206</v>
      </c>
      <c r="E71" s="384">
        <v>675</v>
      </c>
      <c r="F71" s="384">
        <v>193.3</v>
      </c>
      <c r="G71" s="384">
        <v>259</v>
      </c>
      <c r="H71" s="385">
        <v>748</v>
      </c>
      <c r="I71" s="386">
        <v>179.81016042780757</v>
      </c>
    </row>
    <row r="72" spans="1:15" x14ac:dyDescent="0.2">
      <c r="G72" s="83"/>
      <c r="H72" s="80"/>
      <c r="K72" s="83"/>
    </row>
    <row r="73" spans="1:15" x14ac:dyDescent="0.2">
      <c r="G73" s="83"/>
      <c r="H73" s="83"/>
      <c r="I73" s="83"/>
      <c r="J73" s="83"/>
      <c r="K73" s="83"/>
    </row>
    <row r="74" spans="1:15" x14ac:dyDescent="0.2">
      <c r="F74" s="80"/>
      <c r="G74" s="80"/>
      <c r="H74" s="80"/>
    </row>
    <row r="75" spans="1:15" x14ac:dyDescent="0.2">
      <c r="F75" s="80"/>
      <c r="G75" s="80"/>
      <c r="H75" s="80"/>
    </row>
    <row r="76" spans="1:15" x14ac:dyDescent="0.2">
      <c r="D76" s="556"/>
      <c r="E76" s="650" t="s">
        <v>82</v>
      </c>
      <c r="F76" s="651"/>
      <c r="G76" s="652"/>
      <c r="H76" s="80"/>
    </row>
    <row r="77" spans="1:15" x14ac:dyDescent="0.2">
      <c r="D77" s="557"/>
      <c r="E77" s="560">
        <v>2010</v>
      </c>
      <c r="F77" s="563">
        <v>2005</v>
      </c>
      <c r="G77" s="566">
        <v>2000</v>
      </c>
    </row>
    <row r="78" spans="1:15" ht="13.5" x14ac:dyDescent="0.25">
      <c r="D78" s="558" t="s">
        <v>84</v>
      </c>
      <c r="E78" s="561">
        <f>D36</f>
        <v>689.74945602487537</v>
      </c>
      <c r="F78" s="564">
        <v>548.9</v>
      </c>
      <c r="G78" s="567">
        <v>423</v>
      </c>
      <c r="H78" s="80"/>
    </row>
    <row r="79" spans="1:15" ht="13.5" x14ac:dyDescent="0.25">
      <c r="D79" s="559" t="s">
        <v>85</v>
      </c>
      <c r="E79" s="562">
        <f>D71</f>
        <v>254.35835438936206</v>
      </c>
      <c r="F79" s="565">
        <v>193.3</v>
      </c>
      <c r="G79" s="568">
        <v>129</v>
      </c>
      <c r="H79" s="80"/>
    </row>
    <row r="80" spans="1:15" x14ac:dyDescent="0.2">
      <c r="F80" s="80"/>
      <c r="G80" s="80"/>
      <c r="H80" s="80"/>
    </row>
    <row r="81" spans="6:8" x14ac:dyDescent="0.2">
      <c r="F81" s="80"/>
      <c r="G81" s="80"/>
      <c r="H81" s="80"/>
    </row>
    <row r="82" spans="6:8" x14ac:dyDescent="0.2">
      <c r="F82" s="80"/>
      <c r="G82" s="80"/>
      <c r="H82" s="80"/>
    </row>
    <row r="83" spans="6:8" x14ac:dyDescent="0.2">
      <c r="F83" s="80"/>
      <c r="G83" s="80"/>
      <c r="H83" s="80"/>
    </row>
    <row r="84" spans="6:8" x14ac:dyDescent="0.2">
      <c r="F84" s="80"/>
      <c r="G84" s="80"/>
      <c r="H84" s="80"/>
    </row>
    <row r="85" spans="6:8" x14ac:dyDescent="0.2">
      <c r="F85" s="80"/>
      <c r="G85" s="80"/>
      <c r="H85" s="80"/>
    </row>
    <row r="86" spans="6:8" x14ac:dyDescent="0.2">
      <c r="F86" s="80"/>
      <c r="G86" s="80"/>
      <c r="H86" s="80"/>
    </row>
    <row r="95" spans="6:8" x14ac:dyDescent="0.2">
      <c r="F95" s="80"/>
      <c r="G95" s="80"/>
      <c r="H95" s="80"/>
    </row>
    <row r="96" spans="6:8" x14ac:dyDescent="0.2">
      <c r="F96" s="80"/>
      <c r="G96" s="80"/>
      <c r="H96" s="80"/>
    </row>
  </sheetData>
  <mergeCells count="3">
    <mergeCell ref="C3:I3"/>
    <mergeCell ref="C38:I38"/>
    <mergeCell ref="E76:G7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X732"/>
  <sheetViews>
    <sheetView tabSelected="1" topLeftCell="A43" zoomScale="70" zoomScaleNormal="70" workbookViewId="0">
      <selection activeCell="AA141" sqref="AA141"/>
    </sheetView>
  </sheetViews>
  <sheetFormatPr defaultColWidth="9.33203125" defaultRowHeight="12" x14ac:dyDescent="0.2"/>
  <cols>
    <col min="1" max="1" width="9.33203125" style="6" customWidth="1"/>
    <col min="2" max="2" width="16.33203125" style="6" bestFit="1" customWidth="1"/>
    <col min="3" max="3" width="9.33203125" style="6" customWidth="1"/>
    <col min="4" max="4" width="14.1640625" style="6" customWidth="1"/>
    <col min="5" max="5" width="16.1640625" style="6" customWidth="1"/>
    <col min="6" max="7" width="9.33203125" style="6" customWidth="1"/>
    <col min="8" max="8" width="15" style="6" customWidth="1"/>
    <col min="9" max="9" width="10.33203125" style="6" bestFit="1" customWidth="1"/>
    <col min="10" max="10" width="9.33203125" style="6" customWidth="1"/>
    <col min="11" max="11" width="15.83203125" style="6" customWidth="1"/>
    <col min="12" max="12" width="14.83203125" style="6" customWidth="1"/>
    <col min="13" max="13" width="10.33203125" style="6" bestFit="1" customWidth="1"/>
    <col min="14" max="14" width="14.1640625" style="6" customWidth="1"/>
    <col min="15" max="16" width="9.33203125" style="6" customWidth="1"/>
    <col min="17" max="17" width="15" style="6" customWidth="1"/>
    <col min="18" max="19" width="9.33203125" style="6" customWidth="1"/>
    <col min="20" max="20" width="16.1640625" style="6" customWidth="1"/>
    <col min="21" max="16384" width="9.33203125" style="6"/>
  </cols>
  <sheetData>
    <row r="1" spans="1:14" ht="15.75" x14ac:dyDescent="0.25">
      <c r="A1" s="5" t="s">
        <v>86</v>
      </c>
    </row>
    <row r="2" spans="1:14" ht="15.75" x14ac:dyDescent="0.25">
      <c r="A2" s="5"/>
    </row>
    <row r="3" spans="1:14" ht="15.75" x14ac:dyDescent="0.25">
      <c r="A3" s="5" t="s">
        <v>87</v>
      </c>
    </row>
    <row r="4" spans="1:14" x14ac:dyDescent="0.2">
      <c r="A4" s="451" t="s">
        <v>0</v>
      </c>
      <c r="B4" s="452" t="s">
        <v>0</v>
      </c>
      <c r="C4" s="666" t="s">
        <v>88</v>
      </c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</row>
    <row r="5" spans="1:14" x14ac:dyDescent="0.2">
      <c r="A5" s="453"/>
      <c r="B5" s="324"/>
      <c r="C5" s="666" t="s">
        <v>89</v>
      </c>
      <c r="D5" s="666"/>
      <c r="E5" s="666"/>
      <c r="F5" s="666"/>
      <c r="G5" s="666" t="s">
        <v>90</v>
      </c>
      <c r="H5" s="666"/>
      <c r="I5" s="666"/>
      <c r="J5" s="666"/>
      <c r="K5" s="666" t="s">
        <v>22</v>
      </c>
      <c r="L5" s="666"/>
      <c r="M5" s="666"/>
      <c r="N5" s="666"/>
    </row>
    <row r="6" spans="1:14" x14ac:dyDescent="0.2">
      <c r="A6" s="453"/>
      <c r="B6" s="324"/>
      <c r="C6" s="492" t="s">
        <v>53</v>
      </c>
      <c r="D6" s="492" t="s">
        <v>54</v>
      </c>
      <c r="E6" s="492" t="s">
        <v>55</v>
      </c>
      <c r="F6" s="492" t="s">
        <v>60</v>
      </c>
      <c r="G6" s="492" t="s">
        <v>53</v>
      </c>
      <c r="H6" s="492" t="s">
        <v>54</v>
      </c>
      <c r="I6" s="492" t="s">
        <v>55</v>
      </c>
      <c r="J6" s="492" t="s">
        <v>60</v>
      </c>
      <c r="K6" s="492" t="s">
        <v>53</v>
      </c>
      <c r="L6" s="492" t="s">
        <v>54</v>
      </c>
      <c r="M6" s="492" t="s">
        <v>55</v>
      </c>
      <c r="N6" s="492" t="s">
        <v>60</v>
      </c>
    </row>
    <row r="7" spans="1:14" ht="13.5" x14ac:dyDescent="0.2">
      <c r="A7" s="455" t="s">
        <v>26</v>
      </c>
      <c r="B7" s="256" t="s">
        <v>1</v>
      </c>
      <c r="C7" s="313">
        <v>7</v>
      </c>
      <c r="D7" s="303">
        <f t="shared" ref="D7:D36" si="0">C7/$K7</f>
        <v>0.19444444444444445</v>
      </c>
      <c r="E7" s="299">
        <f>C7/C$38</f>
        <v>2.0348837209302327E-2</v>
      </c>
      <c r="F7" s="299">
        <f>C7/$K$38</f>
        <v>6.6985645933014355E-3</v>
      </c>
      <c r="G7" s="493">
        <f>K7-C7</f>
        <v>29</v>
      </c>
      <c r="H7" s="303">
        <f t="shared" ref="H7:H36" si="1">G7/$K7</f>
        <v>0.80555555555555558</v>
      </c>
      <c r="I7" s="299">
        <f>G7/G$38</f>
        <v>4.136947218259629E-2</v>
      </c>
      <c r="J7" s="299">
        <f>G7/$K$38</f>
        <v>2.7751196172248804E-2</v>
      </c>
      <c r="K7" s="493">
        <v>36</v>
      </c>
      <c r="L7" s="303">
        <f t="shared" ref="L7:L36" si="2">K7/$K7</f>
        <v>1</v>
      </c>
      <c r="M7" s="299">
        <f>K7/K$38</f>
        <v>3.4449760765550237E-2</v>
      </c>
      <c r="N7" s="300">
        <f>K7/$K$38</f>
        <v>3.4449760765550237E-2</v>
      </c>
    </row>
    <row r="8" spans="1:14" ht="13.5" x14ac:dyDescent="0.2">
      <c r="A8" s="455"/>
      <c r="B8" s="256" t="s">
        <v>2</v>
      </c>
      <c r="C8" s="314">
        <v>21</v>
      </c>
      <c r="D8" s="303">
        <f t="shared" si="0"/>
        <v>0.52500000000000002</v>
      </c>
      <c r="E8" s="303">
        <f t="shared" ref="E8:E36" si="3">C8/C$38</f>
        <v>6.1046511627906974E-2</v>
      </c>
      <c r="F8" s="303">
        <f t="shared" ref="F8:F36" si="4">C8/$K$38</f>
        <v>2.0095693779904306E-2</v>
      </c>
      <c r="G8" s="494">
        <f t="shared" ref="G8:G36" si="5">K8-C8</f>
        <v>19</v>
      </c>
      <c r="H8" s="303">
        <f t="shared" si="1"/>
        <v>0.47499999999999998</v>
      </c>
      <c r="I8" s="303">
        <f t="shared" ref="I8:I36" si="6">G8/G$38</f>
        <v>2.710413694721826E-2</v>
      </c>
      <c r="J8" s="303">
        <f t="shared" ref="J8:J36" si="7">G8/$K$38</f>
        <v>1.8181818181818181E-2</v>
      </c>
      <c r="K8" s="494">
        <v>40</v>
      </c>
      <c r="L8" s="303">
        <f t="shared" si="2"/>
        <v>1</v>
      </c>
      <c r="M8" s="303">
        <f t="shared" ref="M8:M36" si="8">K8/K$38</f>
        <v>3.8277511961722487E-2</v>
      </c>
      <c r="N8" s="304">
        <f t="shared" ref="N8:N36" si="9">K8/$K$38</f>
        <v>3.8277511961722487E-2</v>
      </c>
    </row>
    <row r="9" spans="1:14" ht="13.5" x14ac:dyDescent="0.2">
      <c r="A9" s="455"/>
      <c r="B9" s="256" t="s">
        <v>41</v>
      </c>
      <c r="C9" s="314">
        <v>2</v>
      </c>
      <c r="D9" s="303">
        <f t="shared" si="0"/>
        <v>0.33333333333333331</v>
      </c>
      <c r="E9" s="303">
        <f t="shared" si="3"/>
        <v>5.8139534883720929E-3</v>
      </c>
      <c r="F9" s="303">
        <f t="shared" si="4"/>
        <v>1.9138755980861245E-3</v>
      </c>
      <c r="G9" s="494">
        <f t="shared" si="5"/>
        <v>4</v>
      </c>
      <c r="H9" s="303">
        <f t="shared" si="1"/>
        <v>0.66666666666666663</v>
      </c>
      <c r="I9" s="303">
        <f t="shared" si="6"/>
        <v>5.7061340941512127E-3</v>
      </c>
      <c r="J9" s="303">
        <f t="shared" si="7"/>
        <v>3.8277511961722489E-3</v>
      </c>
      <c r="K9" s="494">
        <v>6</v>
      </c>
      <c r="L9" s="303">
        <f t="shared" si="2"/>
        <v>1</v>
      </c>
      <c r="M9" s="303">
        <f t="shared" si="8"/>
        <v>5.7416267942583732E-3</v>
      </c>
      <c r="N9" s="304">
        <f t="shared" si="9"/>
        <v>5.7416267942583732E-3</v>
      </c>
    </row>
    <row r="10" spans="1:14" ht="13.5" x14ac:dyDescent="0.2">
      <c r="A10" s="455"/>
      <c r="B10" s="256" t="s">
        <v>34</v>
      </c>
      <c r="C10" s="314">
        <v>6</v>
      </c>
      <c r="D10" s="303">
        <f t="shared" si="0"/>
        <v>0.11320754716981132</v>
      </c>
      <c r="E10" s="303">
        <f t="shared" si="3"/>
        <v>1.7441860465116279E-2</v>
      </c>
      <c r="F10" s="303">
        <f t="shared" si="4"/>
        <v>5.7416267942583732E-3</v>
      </c>
      <c r="G10" s="494">
        <f t="shared" si="5"/>
        <v>47</v>
      </c>
      <c r="H10" s="303">
        <f t="shared" si="1"/>
        <v>0.8867924528301887</v>
      </c>
      <c r="I10" s="303">
        <f t="shared" si="6"/>
        <v>6.7047075606276749E-2</v>
      </c>
      <c r="J10" s="303">
        <f t="shared" si="7"/>
        <v>4.4976076555023926E-2</v>
      </c>
      <c r="K10" s="494">
        <v>53</v>
      </c>
      <c r="L10" s="303">
        <f t="shared" si="2"/>
        <v>1</v>
      </c>
      <c r="M10" s="303">
        <f t="shared" si="8"/>
        <v>5.0717703349282293E-2</v>
      </c>
      <c r="N10" s="304">
        <f t="shared" si="9"/>
        <v>5.0717703349282293E-2</v>
      </c>
    </row>
    <row r="11" spans="1:14" ht="13.5" x14ac:dyDescent="0.2">
      <c r="A11" s="455"/>
      <c r="B11" s="256" t="s">
        <v>13</v>
      </c>
      <c r="C11" s="314">
        <v>4</v>
      </c>
      <c r="D11" s="303">
        <f t="shared" si="0"/>
        <v>0.10256410256410256</v>
      </c>
      <c r="E11" s="303">
        <f t="shared" si="3"/>
        <v>1.1627906976744186E-2</v>
      </c>
      <c r="F11" s="303">
        <f t="shared" si="4"/>
        <v>3.8277511961722489E-3</v>
      </c>
      <c r="G11" s="494">
        <f t="shared" si="5"/>
        <v>35</v>
      </c>
      <c r="H11" s="303">
        <f t="shared" si="1"/>
        <v>0.89743589743589747</v>
      </c>
      <c r="I11" s="303">
        <f t="shared" si="6"/>
        <v>4.9928673323823107E-2</v>
      </c>
      <c r="J11" s="303">
        <f t="shared" si="7"/>
        <v>3.3492822966507178E-2</v>
      </c>
      <c r="K11" s="494">
        <v>39</v>
      </c>
      <c r="L11" s="303">
        <f t="shared" si="2"/>
        <v>1</v>
      </c>
      <c r="M11" s="303">
        <f t="shared" si="8"/>
        <v>3.7320574162679428E-2</v>
      </c>
      <c r="N11" s="304">
        <f t="shared" si="9"/>
        <v>3.7320574162679428E-2</v>
      </c>
    </row>
    <row r="12" spans="1:14" ht="13.5" x14ac:dyDescent="0.2">
      <c r="A12" s="455"/>
      <c r="B12" s="256" t="s">
        <v>4</v>
      </c>
      <c r="C12" s="314">
        <v>8</v>
      </c>
      <c r="D12" s="303">
        <f t="shared" si="0"/>
        <v>0.19047619047619047</v>
      </c>
      <c r="E12" s="303">
        <f t="shared" si="3"/>
        <v>2.3255813953488372E-2</v>
      </c>
      <c r="F12" s="303">
        <f t="shared" si="4"/>
        <v>7.6555023923444978E-3</v>
      </c>
      <c r="G12" s="494">
        <f t="shared" si="5"/>
        <v>34</v>
      </c>
      <c r="H12" s="303">
        <f t="shared" si="1"/>
        <v>0.80952380952380953</v>
      </c>
      <c r="I12" s="303">
        <f t="shared" si="6"/>
        <v>4.850213980028531E-2</v>
      </c>
      <c r="J12" s="303">
        <f t="shared" si="7"/>
        <v>3.2535885167464113E-2</v>
      </c>
      <c r="K12" s="494">
        <v>42</v>
      </c>
      <c r="L12" s="303">
        <f t="shared" si="2"/>
        <v>1</v>
      </c>
      <c r="M12" s="303">
        <f t="shared" si="8"/>
        <v>4.0191387559808611E-2</v>
      </c>
      <c r="N12" s="304">
        <f t="shared" si="9"/>
        <v>4.0191387559808611E-2</v>
      </c>
    </row>
    <row r="13" spans="1:14" ht="13.5" x14ac:dyDescent="0.2">
      <c r="A13" s="455"/>
      <c r="B13" s="256" t="s">
        <v>6</v>
      </c>
      <c r="C13" s="314">
        <v>0</v>
      </c>
      <c r="D13" s="303">
        <f t="shared" si="0"/>
        <v>0</v>
      </c>
      <c r="E13" s="303">
        <f t="shared" si="3"/>
        <v>0</v>
      </c>
      <c r="F13" s="303">
        <f t="shared" si="4"/>
        <v>0</v>
      </c>
      <c r="G13" s="494">
        <f t="shared" si="5"/>
        <v>5</v>
      </c>
      <c r="H13" s="303">
        <f t="shared" si="1"/>
        <v>1</v>
      </c>
      <c r="I13" s="303">
        <f t="shared" si="6"/>
        <v>7.1326676176890159E-3</v>
      </c>
      <c r="J13" s="303">
        <f t="shared" si="7"/>
        <v>4.7846889952153108E-3</v>
      </c>
      <c r="K13" s="494">
        <v>5</v>
      </c>
      <c r="L13" s="303">
        <f t="shared" si="2"/>
        <v>1</v>
      </c>
      <c r="M13" s="303">
        <f t="shared" si="8"/>
        <v>4.7846889952153108E-3</v>
      </c>
      <c r="N13" s="304">
        <f t="shared" si="9"/>
        <v>4.7846889952153108E-3</v>
      </c>
    </row>
    <row r="14" spans="1:14" ht="13.5" x14ac:dyDescent="0.2">
      <c r="A14" s="455"/>
      <c r="B14" s="256" t="s">
        <v>8</v>
      </c>
      <c r="C14" s="314">
        <v>1</v>
      </c>
      <c r="D14" s="303">
        <f t="shared" si="0"/>
        <v>5.5555555555555552E-2</v>
      </c>
      <c r="E14" s="303">
        <f t="shared" si="3"/>
        <v>2.9069767441860465E-3</v>
      </c>
      <c r="F14" s="303">
        <f t="shared" si="4"/>
        <v>9.5693779904306223E-4</v>
      </c>
      <c r="G14" s="494">
        <f t="shared" si="5"/>
        <v>17</v>
      </c>
      <c r="H14" s="303">
        <f t="shared" si="1"/>
        <v>0.94444444444444442</v>
      </c>
      <c r="I14" s="303">
        <f t="shared" si="6"/>
        <v>2.4251069900142655E-2</v>
      </c>
      <c r="J14" s="303">
        <f t="shared" si="7"/>
        <v>1.6267942583732056E-2</v>
      </c>
      <c r="K14" s="494">
        <v>18</v>
      </c>
      <c r="L14" s="303">
        <f t="shared" si="2"/>
        <v>1</v>
      </c>
      <c r="M14" s="303">
        <f t="shared" si="8"/>
        <v>1.7224880382775119E-2</v>
      </c>
      <c r="N14" s="304">
        <f t="shared" si="9"/>
        <v>1.7224880382775119E-2</v>
      </c>
    </row>
    <row r="15" spans="1:14" ht="13.5" x14ac:dyDescent="0.2">
      <c r="A15" s="455"/>
      <c r="B15" s="256" t="s">
        <v>9</v>
      </c>
      <c r="C15" s="314">
        <v>4</v>
      </c>
      <c r="D15" s="303">
        <f t="shared" si="0"/>
        <v>9.5238095238095233E-2</v>
      </c>
      <c r="E15" s="303">
        <f t="shared" si="3"/>
        <v>1.1627906976744186E-2</v>
      </c>
      <c r="F15" s="303">
        <f t="shared" si="4"/>
        <v>3.8277511961722489E-3</v>
      </c>
      <c r="G15" s="494">
        <f t="shared" si="5"/>
        <v>38</v>
      </c>
      <c r="H15" s="303">
        <f t="shared" si="1"/>
        <v>0.90476190476190477</v>
      </c>
      <c r="I15" s="303">
        <f t="shared" si="6"/>
        <v>5.4208273894436519E-2</v>
      </c>
      <c r="J15" s="303">
        <f t="shared" si="7"/>
        <v>3.6363636363636362E-2</v>
      </c>
      <c r="K15" s="494">
        <v>42</v>
      </c>
      <c r="L15" s="303">
        <f t="shared" si="2"/>
        <v>1</v>
      </c>
      <c r="M15" s="303">
        <f t="shared" si="8"/>
        <v>4.0191387559808611E-2</v>
      </c>
      <c r="N15" s="304">
        <f t="shared" si="9"/>
        <v>4.0191387559808611E-2</v>
      </c>
    </row>
    <row r="16" spans="1:14" ht="13.5" x14ac:dyDescent="0.2">
      <c r="A16" s="455"/>
      <c r="B16" s="256" t="s">
        <v>10</v>
      </c>
      <c r="C16" s="314">
        <v>14</v>
      </c>
      <c r="D16" s="303">
        <f t="shared" si="0"/>
        <v>0.34146341463414637</v>
      </c>
      <c r="E16" s="303">
        <f t="shared" si="3"/>
        <v>4.0697674418604654E-2</v>
      </c>
      <c r="F16" s="303">
        <f t="shared" si="4"/>
        <v>1.3397129186602871E-2</v>
      </c>
      <c r="G16" s="494">
        <f t="shared" si="5"/>
        <v>27</v>
      </c>
      <c r="H16" s="303">
        <f t="shared" si="1"/>
        <v>0.65853658536585369</v>
      </c>
      <c r="I16" s="303">
        <f t="shared" si="6"/>
        <v>3.8516405135520682E-2</v>
      </c>
      <c r="J16" s="303">
        <f t="shared" si="7"/>
        <v>2.583732057416268E-2</v>
      </c>
      <c r="K16" s="494">
        <v>41</v>
      </c>
      <c r="L16" s="303">
        <f t="shared" si="2"/>
        <v>1</v>
      </c>
      <c r="M16" s="303">
        <f t="shared" si="8"/>
        <v>3.9234449760765552E-2</v>
      </c>
      <c r="N16" s="304">
        <f t="shared" si="9"/>
        <v>3.9234449760765552E-2</v>
      </c>
    </row>
    <row r="17" spans="1:40" ht="13.5" x14ac:dyDescent="0.2">
      <c r="A17" s="455"/>
      <c r="B17" s="256" t="s">
        <v>42</v>
      </c>
      <c r="C17" s="314">
        <v>5</v>
      </c>
      <c r="D17" s="303">
        <f t="shared" si="0"/>
        <v>0.3125</v>
      </c>
      <c r="E17" s="303">
        <f t="shared" si="3"/>
        <v>1.4534883720930232E-2</v>
      </c>
      <c r="F17" s="303">
        <f t="shared" si="4"/>
        <v>4.7846889952153108E-3</v>
      </c>
      <c r="G17" s="494">
        <f t="shared" si="5"/>
        <v>11</v>
      </c>
      <c r="H17" s="303">
        <f t="shared" si="1"/>
        <v>0.6875</v>
      </c>
      <c r="I17" s="303">
        <f t="shared" si="6"/>
        <v>1.5691868758915834E-2</v>
      </c>
      <c r="J17" s="303">
        <f t="shared" si="7"/>
        <v>1.0526315789473684E-2</v>
      </c>
      <c r="K17" s="494">
        <v>16</v>
      </c>
      <c r="L17" s="303">
        <f t="shared" si="2"/>
        <v>1</v>
      </c>
      <c r="M17" s="303">
        <f t="shared" si="8"/>
        <v>1.5311004784688996E-2</v>
      </c>
      <c r="N17" s="304">
        <f t="shared" si="9"/>
        <v>1.5311004784688996E-2</v>
      </c>
    </row>
    <row r="18" spans="1:40" ht="13.5" x14ac:dyDescent="0.2">
      <c r="A18" s="455"/>
      <c r="B18" s="256" t="s">
        <v>5</v>
      </c>
      <c r="C18" s="314">
        <v>42</v>
      </c>
      <c r="D18" s="303">
        <f t="shared" si="0"/>
        <v>0.39622641509433965</v>
      </c>
      <c r="E18" s="303">
        <f t="shared" si="3"/>
        <v>0.12209302325581395</v>
      </c>
      <c r="F18" s="303">
        <f t="shared" si="4"/>
        <v>4.0191387559808611E-2</v>
      </c>
      <c r="G18" s="494">
        <f t="shared" si="5"/>
        <v>64</v>
      </c>
      <c r="H18" s="303">
        <f t="shared" si="1"/>
        <v>0.60377358490566035</v>
      </c>
      <c r="I18" s="303">
        <f t="shared" si="6"/>
        <v>9.1298145506419404E-2</v>
      </c>
      <c r="J18" s="303">
        <f t="shared" si="7"/>
        <v>6.1244019138755983E-2</v>
      </c>
      <c r="K18" s="494">
        <v>106</v>
      </c>
      <c r="L18" s="303">
        <f t="shared" si="2"/>
        <v>1</v>
      </c>
      <c r="M18" s="303">
        <f t="shared" si="8"/>
        <v>0.10143540669856459</v>
      </c>
      <c r="N18" s="304">
        <f t="shared" si="9"/>
        <v>0.10143540669856459</v>
      </c>
    </row>
    <row r="19" spans="1:40" ht="13.5" x14ac:dyDescent="0.2">
      <c r="A19" s="455"/>
      <c r="B19" s="256" t="s">
        <v>12</v>
      </c>
      <c r="C19" s="314">
        <v>7</v>
      </c>
      <c r="D19" s="303">
        <f t="shared" si="0"/>
        <v>0.22580645161290322</v>
      </c>
      <c r="E19" s="303">
        <f t="shared" si="3"/>
        <v>2.0348837209302327E-2</v>
      </c>
      <c r="F19" s="303">
        <f t="shared" si="4"/>
        <v>6.6985645933014355E-3</v>
      </c>
      <c r="G19" s="494">
        <f t="shared" si="5"/>
        <v>24</v>
      </c>
      <c r="H19" s="303">
        <f t="shared" si="1"/>
        <v>0.77419354838709675</v>
      </c>
      <c r="I19" s="303">
        <f t="shared" si="6"/>
        <v>3.4236804564907276E-2</v>
      </c>
      <c r="J19" s="303">
        <f t="shared" si="7"/>
        <v>2.2966507177033493E-2</v>
      </c>
      <c r="K19" s="494">
        <v>31</v>
      </c>
      <c r="L19" s="303">
        <f t="shared" si="2"/>
        <v>1</v>
      </c>
      <c r="M19" s="303">
        <f t="shared" si="8"/>
        <v>2.9665071770334929E-2</v>
      </c>
      <c r="N19" s="304">
        <f t="shared" si="9"/>
        <v>2.9665071770334929E-2</v>
      </c>
    </row>
    <row r="20" spans="1:40" ht="13.5" x14ac:dyDescent="0.2">
      <c r="A20" s="455"/>
      <c r="B20" s="256" t="s">
        <v>14</v>
      </c>
      <c r="C20" s="314">
        <v>5</v>
      </c>
      <c r="D20" s="303">
        <f t="shared" si="0"/>
        <v>0.10869565217391304</v>
      </c>
      <c r="E20" s="303">
        <f t="shared" si="3"/>
        <v>1.4534883720930232E-2</v>
      </c>
      <c r="F20" s="303">
        <f t="shared" si="4"/>
        <v>4.7846889952153108E-3</v>
      </c>
      <c r="G20" s="494">
        <f t="shared" si="5"/>
        <v>41</v>
      </c>
      <c r="H20" s="303">
        <f t="shared" si="1"/>
        <v>0.89130434782608692</v>
      </c>
      <c r="I20" s="303">
        <f t="shared" si="6"/>
        <v>5.8487874465049931E-2</v>
      </c>
      <c r="J20" s="303">
        <f t="shared" si="7"/>
        <v>3.9234449760765552E-2</v>
      </c>
      <c r="K20" s="494">
        <v>46</v>
      </c>
      <c r="L20" s="303">
        <f t="shared" si="2"/>
        <v>1</v>
      </c>
      <c r="M20" s="303">
        <f t="shared" si="8"/>
        <v>4.4019138755980861E-2</v>
      </c>
      <c r="N20" s="304">
        <f t="shared" si="9"/>
        <v>4.4019138755980861E-2</v>
      </c>
    </row>
    <row r="21" spans="1:40" ht="13.5" x14ac:dyDescent="0.2">
      <c r="A21" s="455"/>
      <c r="B21" s="256" t="s">
        <v>15</v>
      </c>
      <c r="C21" s="314">
        <v>1</v>
      </c>
      <c r="D21" s="303">
        <f t="shared" si="0"/>
        <v>2.8571428571428571E-2</v>
      </c>
      <c r="E21" s="303">
        <f t="shared" si="3"/>
        <v>2.9069767441860465E-3</v>
      </c>
      <c r="F21" s="303">
        <f t="shared" si="4"/>
        <v>9.5693779904306223E-4</v>
      </c>
      <c r="G21" s="494">
        <f t="shared" si="5"/>
        <v>34</v>
      </c>
      <c r="H21" s="303">
        <f t="shared" si="1"/>
        <v>0.97142857142857142</v>
      </c>
      <c r="I21" s="303">
        <f t="shared" si="6"/>
        <v>4.850213980028531E-2</v>
      </c>
      <c r="J21" s="303">
        <f t="shared" si="7"/>
        <v>3.2535885167464113E-2</v>
      </c>
      <c r="K21" s="494">
        <v>35</v>
      </c>
      <c r="L21" s="303">
        <f t="shared" si="2"/>
        <v>1</v>
      </c>
      <c r="M21" s="303">
        <f t="shared" si="8"/>
        <v>3.3492822966507178E-2</v>
      </c>
      <c r="N21" s="304">
        <f t="shared" si="9"/>
        <v>3.3492822966507178E-2</v>
      </c>
    </row>
    <row r="22" spans="1:40" ht="13.5" x14ac:dyDescent="0.2">
      <c r="A22" s="455"/>
      <c r="B22" s="256" t="s">
        <v>16</v>
      </c>
      <c r="C22" s="314">
        <v>108</v>
      </c>
      <c r="D22" s="303">
        <f t="shared" si="0"/>
        <v>0.93103448275862066</v>
      </c>
      <c r="E22" s="303">
        <f t="shared" si="3"/>
        <v>0.31395348837209303</v>
      </c>
      <c r="F22" s="303">
        <f t="shared" si="4"/>
        <v>0.10334928229665072</v>
      </c>
      <c r="G22" s="494">
        <f t="shared" si="5"/>
        <v>8</v>
      </c>
      <c r="H22" s="303">
        <f t="shared" si="1"/>
        <v>6.8965517241379309E-2</v>
      </c>
      <c r="I22" s="303">
        <f t="shared" si="6"/>
        <v>1.1412268188302425E-2</v>
      </c>
      <c r="J22" s="303">
        <f t="shared" si="7"/>
        <v>7.6555023923444978E-3</v>
      </c>
      <c r="K22" s="494">
        <v>116</v>
      </c>
      <c r="L22" s="303">
        <f t="shared" si="2"/>
        <v>1</v>
      </c>
      <c r="M22" s="303">
        <f t="shared" si="8"/>
        <v>0.11100478468899522</v>
      </c>
      <c r="N22" s="304">
        <f t="shared" si="9"/>
        <v>0.11100478468899522</v>
      </c>
      <c r="AD22" s="34"/>
      <c r="AE22" s="34"/>
      <c r="AF22" s="34"/>
      <c r="AH22" s="34"/>
      <c r="AI22" s="34"/>
      <c r="AJ22" s="34"/>
      <c r="AL22" s="34"/>
      <c r="AM22" s="34"/>
      <c r="AN22" s="34"/>
    </row>
    <row r="23" spans="1:40" ht="13.5" x14ac:dyDescent="0.2">
      <c r="A23" s="455"/>
      <c r="B23" s="256" t="s">
        <v>35</v>
      </c>
      <c r="C23" s="314">
        <v>2</v>
      </c>
      <c r="D23" s="303">
        <f t="shared" si="0"/>
        <v>7.1428571428571425E-2</v>
      </c>
      <c r="E23" s="303">
        <f t="shared" si="3"/>
        <v>5.8139534883720929E-3</v>
      </c>
      <c r="F23" s="303">
        <f t="shared" si="4"/>
        <v>1.9138755980861245E-3</v>
      </c>
      <c r="G23" s="494">
        <f t="shared" si="5"/>
        <v>26</v>
      </c>
      <c r="H23" s="303">
        <f t="shared" si="1"/>
        <v>0.9285714285714286</v>
      </c>
      <c r="I23" s="303">
        <f t="shared" si="6"/>
        <v>3.7089871611982884E-2</v>
      </c>
      <c r="J23" s="303">
        <f t="shared" si="7"/>
        <v>2.4880382775119617E-2</v>
      </c>
      <c r="K23" s="494">
        <v>28</v>
      </c>
      <c r="L23" s="303">
        <f t="shared" si="2"/>
        <v>1</v>
      </c>
      <c r="M23" s="303">
        <f t="shared" si="8"/>
        <v>2.6794258373205742E-2</v>
      </c>
      <c r="N23" s="304">
        <f t="shared" si="9"/>
        <v>2.6794258373205742E-2</v>
      </c>
      <c r="AD23" s="34"/>
      <c r="AE23" s="34"/>
      <c r="AF23" s="34"/>
      <c r="AH23" s="34"/>
      <c r="AI23" s="34"/>
      <c r="AJ23" s="34"/>
      <c r="AL23" s="34"/>
      <c r="AM23" s="34"/>
      <c r="AN23" s="34"/>
    </row>
    <row r="24" spans="1:40" ht="13.5" x14ac:dyDescent="0.2">
      <c r="A24" s="455"/>
      <c r="B24" s="256" t="s">
        <v>17</v>
      </c>
      <c r="C24" s="314">
        <v>1</v>
      </c>
      <c r="D24" s="303">
        <f t="shared" si="0"/>
        <v>0.25</v>
      </c>
      <c r="E24" s="303">
        <f t="shared" si="3"/>
        <v>2.9069767441860465E-3</v>
      </c>
      <c r="F24" s="303">
        <f t="shared" si="4"/>
        <v>9.5693779904306223E-4</v>
      </c>
      <c r="G24" s="494">
        <f t="shared" si="5"/>
        <v>3</v>
      </c>
      <c r="H24" s="303">
        <f t="shared" si="1"/>
        <v>0.75</v>
      </c>
      <c r="I24" s="303">
        <f t="shared" si="6"/>
        <v>4.2796005706134095E-3</v>
      </c>
      <c r="J24" s="303">
        <f t="shared" si="7"/>
        <v>2.8708133971291866E-3</v>
      </c>
      <c r="K24" s="494">
        <v>4</v>
      </c>
      <c r="L24" s="303">
        <f t="shared" si="2"/>
        <v>1</v>
      </c>
      <c r="M24" s="303">
        <f t="shared" si="8"/>
        <v>3.8277511961722489E-3</v>
      </c>
      <c r="N24" s="304">
        <f t="shared" si="9"/>
        <v>3.8277511961722489E-3</v>
      </c>
      <c r="AB24" s="34"/>
      <c r="AC24" s="34"/>
      <c r="AD24" s="34"/>
      <c r="AE24" s="34"/>
      <c r="AF24" s="34"/>
      <c r="AG24" s="34"/>
      <c r="AH24" s="34"/>
      <c r="AI24" s="34"/>
      <c r="AJ24" s="34"/>
      <c r="AL24" s="34"/>
      <c r="AM24" s="34"/>
      <c r="AN24" s="34"/>
    </row>
    <row r="25" spans="1:40" ht="13.5" x14ac:dyDescent="0.2">
      <c r="A25" s="455"/>
      <c r="B25" s="256" t="s">
        <v>138</v>
      </c>
      <c r="C25" s="314">
        <v>5</v>
      </c>
      <c r="D25" s="303">
        <f t="shared" si="0"/>
        <v>1</v>
      </c>
      <c r="E25" s="303">
        <f t="shared" si="3"/>
        <v>1.4534883720930232E-2</v>
      </c>
      <c r="F25" s="303">
        <f t="shared" si="4"/>
        <v>4.7846889952153108E-3</v>
      </c>
      <c r="G25" s="494">
        <f t="shared" si="5"/>
        <v>0</v>
      </c>
      <c r="H25" s="303">
        <f t="shared" si="1"/>
        <v>0</v>
      </c>
      <c r="I25" s="303">
        <f t="shared" si="6"/>
        <v>0</v>
      </c>
      <c r="J25" s="303">
        <f t="shared" si="7"/>
        <v>0</v>
      </c>
      <c r="K25" s="494">
        <v>5</v>
      </c>
      <c r="L25" s="303">
        <f t="shared" si="2"/>
        <v>1</v>
      </c>
      <c r="M25" s="303">
        <f t="shared" si="8"/>
        <v>4.7846889952153108E-3</v>
      </c>
      <c r="N25" s="304">
        <f t="shared" si="9"/>
        <v>4.7846889952153108E-3</v>
      </c>
      <c r="AD25" s="34"/>
      <c r="AE25" s="34"/>
      <c r="AF25" s="34"/>
      <c r="AH25" s="34"/>
      <c r="AI25" s="34"/>
      <c r="AJ25" s="34"/>
      <c r="AL25" s="34"/>
      <c r="AM25" s="34"/>
      <c r="AN25" s="34"/>
    </row>
    <row r="26" spans="1:40" ht="13.5" x14ac:dyDescent="0.2">
      <c r="A26" s="455"/>
      <c r="B26" s="256" t="s">
        <v>18</v>
      </c>
      <c r="C26" s="314">
        <v>6</v>
      </c>
      <c r="D26" s="303">
        <f t="shared" si="0"/>
        <v>0.46153846153846156</v>
      </c>
      <c r="E26" s="303">
        <f t="shared" si="3"/>
        <v>1.7441860465116279E-2</v>
      </c>
      <c r="F26" s="303">
        <f t="shared" si="4"/>
        <v>5.7416267942583732E-3</v>
      </c>
      <c r="G26" s="494">
        <f t="shared" si="5"/>
        <v>7</v>
      </c>
      <c r="H26" s="303">
        <f t="shared" si="1"/>
        <v>0.53846153846153844</v>
      </c>
      <c r="I26" s="303">
        <f t="shared" si="6"/>
        <v>9.9857346647646214E-3</v>
      </c>
      <c r="J26" s="303">
        <f t="shared" si="7"/>
        <v>6.6985645933014355E-3</v>
      </c>
      <c r="K26" s="494">
        <v>13</v>
      </c>
      <c r="L26" s="303">
        <f t="shared" si="2"/>
        <v>1</v>
      </c>
      <c r="M26" s="303">
        <f t="shared" si="8"/>
        <v>1.2440191387559809E-2</v>
      </c>
      <c r="N26" s="304">
        <f t="shared" si="9"/>
        <v>1.2440191387559809E-2</v>
      </c>
      <c r="AD26" s="34"/>
      <c r="AE26" s="34"/>
      <c r="AF26" s="34"/>
      <c r="AH26" s="34"/>
      <c r="AI26" s="34"/>
      <c r="AJ26" s="34"/>
      <c r="AL26" s="34"/>
      <c r="AM26" s="34"/>
      <c r="AN26" s="34"/>
    </row>
    <row r="27" spans="1:40" ht="13.5" x14ac:dyDescent="0.2">
      <c r="A27" s="455"/>
      <c r="B27" s="256" t="s">
        <v>19</v>
      </c>
      <c r="C27" s="314">
        <v>2</v>
      </c>
      <c r="D27" s="303">
        <f t="shared" si="0"/>
        <v>0.14285714285714285</v>
      </c>
      <c r="E27" s="303">
        <f t="shared" si="3"/>
        <v>5.8139534883720929E-3</v>
      </c>
      <c r="F27" s="303">
        <f t="shared" si="4"/>
        <v>1.9138755980861245E-3</v>
      </c>
      <c r="G27" s="494">
        <f t="shared" si="5"/>
        <v>12</v>
      </c>
      <c r="H27" s="303">
        <f t="shared" si="1"/>
        <v>0.8571428571428571</v>
      </c>
      <c r="I27" s="303">
        <f t="shared" si="6"/>
        <v>1.7118402282453638E-2</v>
      </c>
      <c r="J27" s="303">
        <f t="shared" si="7"/>
        <v>1.1483253588516746E-2</v>
      </c>
      <c r="K27" s="494">
        <v>14</v>
      </c>
      <c r="L27" s="303">
        <f t="shared" si="2"/>
        <v>1</v>
      </c>
      <c r="M27" s="303">
        <f t="shared" si="8"/>
        <v>1.3397129186602871E-2</v>
      </c>
      <c r="N27" s="304">
        <f t="shared" si="9"/>
        <v>1.3397129186602871E-2</v>
      </c>
      <c r="AD27" s="34"/>
      <c r="AE27" s="34"/>
      <c r="AF27" s="34"/>
      <c r="AH27" s="34"/>
      <c r="AI27" s="34"/>
      <c r="AJ27" s="34"/>
      <c r="AL27" s="34"/>
      <c r="AM27" s="34"/>
      <c r="AN27" s="34"/>
    </row>
    <row r="28" spans="1:40" ht="13.5" x14ac:dyDescent="0.2">
      <c r="A28" s="455"/>
      <c r="B28" s="256" t="s">
        <v>20</v>
      </c>
      <c r="C28" s="314">
        <v>11</v>
      </c>
      <c r="D28" s="303">
        <f t="shared" si="0"/>
        <v>0.24444444444444444</v>
      </c>
      <c r="E28" s="303">
        <f t="shared" si="3"/>
        <v>3.1976744186046513E-2</v>
      </c>
      <c r="F28" s="303">
        <f t="shared" si="4"/>
        <v>1.0526315789473684E-2</v>
      </c>
      <c r="G28" s="494">
        <f t="shared" si="5"/>
        <v>34</v>
      </c>
      <c r="H28" s="303">
        <f t="shared" si="1"/>
        <v>0.75555555555555554</v>
      </c>
      <c r="I28" s="303">
        <f t="shared" si="6"/>
        <v>4.850213980028531E-2</v>
      </c>
      <c r="J28" s="303">
        <f t="shared" si="7"/>
        <v>3.2535885167464113E-2</v>
      </c>
      <c r="K28" s="494">
        <v>45</v>
      </c>
      <c r="L28" s="303">
        <f t="shared" si="2"/>
        <v>1</v>
      </c>
      <c r="M28" s="303">
        <f t="shared" si="8"/>
        <v>4.3062200956937802E-2</v>
      </c>
      <c r="N28" s="304">
        <f t="shared" si="9"/>
        <v>4.3062200956937802E-2</v>
      </c>
      <c r="AD28" s="34"/>
      <c r="AE28" s="34"/>
      <c r="AF28" s="34"/>
      <c r="AH28" s="34"/>
      <c r="AI28" s="34"/>
      <c r="AJ28" s="34"/>
      <c r="AL28" s="34"/>
      <c r="AM28" s="34"/>
      <c r="AN28" s="34"/>
    </row>
    <row r="29" spans="1:40" ht="13.5" x14ac:dyDescent="0.2">
      <c r="A29" s="455"/>
      <c r="B29" s="256" t="s">
        <v>36</v>
      </c>
      <c r="C29" s="314">
        <v>3</v>
      </c>
      <c r="D29" s="303">
        <f t="shared" si="0"/>
        <v>0.12</v>
      </c>
      <c r="E29" s="303">
        <f t="shared" si="3"/>
        <v>8.7209302325581394E-3</v>
      </c>
      <c r="F29" s="303">
        <f t="shared" si="4"/>
        <v>2.8708133971291866E-3</v>
      </c>
      <c r="G29" s="494">
        <f t="shared" si="5"/>
        <v>22</v>
      </c>
      <c r="H29" s="303">
        <f t="shared" si="1"/>
        <v>0.88</v>
      </c>
      <c r="I29" s="303">
        <f t="shared" si="6"/>
        <v>3.1383737517831668E-2</v>
      </c>
      <c r="J29" s="303">
        <f t="shared" si="7"/>
        <v>2.1052631578947368E-2</v>
      </c>
      <c r="K29" s="494">
        <v>25</v>
      </c>
      <c r="L29" s="303">
        <f t="shared" si="2"/>
        <v>1</v>
      </c>
      <c r="M29" s="303">
        <f t="shared" si="8"/>
        <v>2.3923444976076555E-2</v>
      </c>
      <c r="N29" s="304">
        <f t="shared" si="9"/>
        <v>2.3923444976076555E-2</v>
      </c>
      <c r="AD29" s="34"/>
      <c r="AE29" s="34"/>
      <c r="AF29" s="34"/>
      <c r="AH29" s="34"/>
      <c r="AI29" s="34"/>
      <c r="AJ29" s="34"/>
      <c r="AL29" s="34"/>
      <c r="AM29" s="34"/>
      <c r="AN29" s="34"/>
    </row>
    <row r="30" spans="1:40" ht="13.5" x14ac:dyDescent="0.2">
      <c r="A30" s="455"/>
      <c r="B30" s="256" t="s">
        <v>37</v>
      </c>
      <c r="C30" s="314">
        <v>8</v>
      </c>
      <c r="D30" s="303">
        <f t="shared" si="0"/>
        <v>0.26666666666666666</v>
      </c>
      <c r="E30" s="303">
        <f t="shared" si="3"/>
        <v>2.3255813953488372E-2</v>
      </c>
      <c r="F30" s="303">
        <f t="shared" si="4"/>
        <v>7.6555023923444978E-3</v>
      </c>
      <c r="G30" s="494">
        <f t="shared" si="5"/>
        <v>22</v>
      </c>
      <c r="H30" s="303">
        <f t="shared" si="1"/>
        <v>0.73333333333333328</v>
      </c>
      <c r="I30" s="303">
        <f t="shared" si="6"/>
        <v>3.1383737517831668E-2</v>
      </c>
      <c r="J30" s="303">
        <f t="shared" si="7"/>
        <v>2.1052631578947368E-2</v>
      </c>
      <c r="K30" s="494">
        <v>30</v>
      </c>
      <c r="L30" s="303">
        <f t="shared" si="2"/>
        <v>1</v>
      </c>
      <c r="M30" s="303">
        <f t="shared" si="8"/>
        <v>2.8708133971291867E-2</v>
      </c>
      <c r="N30" s="304">
        <f t="shared" si="9"/>
        <v>2.8708133971291867E-2</v>
      </c>
      <c r="AD30" s="34"/>
      <c r="AE30" s="34"/>
      <c r="AF30" s="34"/>
      <c r="AH30" s="34"/>
      <c r="AI30" s="34"/>
      <c r="AJ30" s="34"/>
      <c r="AL30" s="34"/>
      <c r="AM30" s="34"/>
      <c r="AN30" s="34"/>
    </row>
    <row r="31" spans="1:40" ht="13.5" x14ac:dyDescent="0.2">
      <c r="A31" s="455"/>
      <c r="B31" s="256" t="s">
        <v>40</v>
      </c>
      <c r="C31" s="314">
        <v>43</v>
      </c>
      <c r="D31" s="303">
        <f t="shared" si="0"/>
        <v>0.74137931034482762</v>
      </c>
      <c r="E31" s="303">
        <f t="shared" si="3"/>
        <v>0.125</v>
      </c>
      <c r="F31" s="303">
        <f t="shared" si="4"/>
        <v>4.1148325358851677E-2</v>
      </c>
      <c r="G31" s="494">
        <f t="shared" si="5"/>
        <v>15</v>
      </c>
      <c r="H31" s="303">
        <f t="shared" si="1"/>
        <v>0.25862068965517243</v>
      </c>
      <c r="I31" s="303">
        <f t="shared" si="6"/>
        <v>2.1398002853067047E-2</v>
      </c>
      <c r="J31" s="303">
        <f t="shared" si="7"/>
        <v>1.4354066985645933E-2</v>
      </c>
      <c r="K31" s="494">
        <v>58</v>
      </c>
      <c r="L31" s="303">
        <f t="shared" si="2"/>
        <v>1</v>
      </c>
      <c r="M31" s="303">
        <f t="shared" si="8"/>
        <v>5.5502392344497609E-2</v>
      </c>
      <c r="N31" s="304">
        <f t="shared" si="9"/>
        <v>5.5502392344497609E-2</v>
      </c>
      <c r="AD31" s="34"/>
      <c r="AE31" s="34"/>
      <c r="AF31" s="34"/>
      <c r="AH31" s="34"/>
      <c r="AI31" s="34"/>
      <c r="AJ31" s="34"/>
      <c r="AL31" s="34"/>
      <c r="AM31" s="34"/>
      <c r="AN31" s="34"/>
    </row>
    <row r="32" spans="1:40" ht="13.5" x14ac:dyDescent="0.2">
      <c r="A32" s="455"/>
      <c r="B32" s="256" t="s">
        <v>21</v>
      </c>
      <c r="C32" s="314">
        <v>11</v>
      </c>
      <c r="D32" s="303">
        <f t="shared" si="0"/>
        <v>0.47826086956521741</v>
      </c>
      <c r="E32" s="303">
        <f t="shared" si="3"/>
        <v>3.1976744186046513E-2</v>
      </c>
      <c r="F32" s="303">
        <f t="shared" si="4"/>
        <v>1.0526315789473684E-2</v>
      </c>
      <c r="G32" s="494">
        <f t="shared" si="5"/>
        <v>12</v>
      </c>
      <c r="H32" s="303">
        <f t="shared" si="1"/>
        <v>0.52173913043478259</v>
      </c>
      <c r="I32" s="303">
        <f t="shared" si="6"/>
        <v>1.7118402282453638E-2</v>
      </c>
      <c r="J32" s="303">
        <f t="shared" si="7"/>
        <v>1.1483253588516746E-2</v>
      </c>
      <c r="K32" s="494">
        <v>23</v>
      </c>
      <c r="L32" s="303">
        <f t="shared" si="2"/>
        <v>1</v>
      </c>
      <c r="M32" s="303">
        <f t="shared" si="8"/>
        <v>2.200956937799043E-2</v>
      </c>
      <c r="N32" s="304">
        <f t="shared" si="9"/>
        <v>2.200956937799043E-2</v>
      </c>
      <c r="AD32" s="34"/>
      <c r="AE32" s="34"/>
      <c r="AF32" s="34"/>
      <c r="AH32" s="34"/>
      <c r="AI32" s="34"/>
      <c r="AJ32" s="34"/>
      <c r="AL32" s="34"/>
      <c r="AM32" s="34"/>
      <c r="AN32" s="34"/>
    </row>
    <row r="33" spans="1:40" ht="13.5" x14ac:dyDescent="0.2">
      <c r="A33" s="455"/>
      <c r="B33" s="256" t="s">
        <v>7</v>
      </c>
      <c r="C33" s="314">
        <v>8</v>
      </c>
      <c r="D33" s="303">
        <f t="shared" si="0"/>
        <v>0.11594202898550725</v>
      </c>
      <c r="E33" s="303">
        <f t="shared" si="3"/>
        <v>2.3255813953488372E-2</v>
      </c>
      <c r="F33" s="303">
        <f t="shared" si="4"/>
        <v>7.6555023923444978E-3</v>
      </c>
      <c r="G33" s="494">
        <f t="shared" si="5"/>
        <v>61</v>
      </c>
      <c r="H33" s="303">
        <f t="shared" si="1"/>
        <v>0.88405797101449279</v>
      </c>
      <c r="I33" s="303">
        <f t="shared" si="6"/>
        <v>8.7018544935805991E-2</v>
      </c>
      <c r="J33" s="303">
        <f t="shared" si="7"/>
        <v>5.8373205741626792E-2</v>
      </c>
      <c r="K33" s="494">
        <v>69</v>
      </c>
      <c r="L33" s="303">
        <f t="shared" si="2"/>
        <v>1</v>
      </c>
      <c r="M33" s="303">
        <f t="shared" si="8"/>
        <v>6.6028708133971298E-2</v>
      </c>
      <c r="N33" s="304">
        <f t="shared" si="9"/>
        <v>6.6028708133971298E-2</v>
      </c>
      <c r="AD33" s="34"/>
      <c r="AE33" s="34"/>
      <c r="AF33" s="34"/>
      <c r="AH33" s="34"/>
      <c r="AI33" s="34"/>
      <c r="AJ33" s="34"/>
      <c r="AL33" s="34"/>
      <c r="AM33" s="34"/>
      <c r="AN33" s="34"/>
    </row>
    <row r="34" spans="1:40" ht="13.5" x14ac:dyDescent="0.2">
      <c r="A34" s="455"/>
      <c r="B34" s="256" t="s">
        <v>32</v>
      </c>
      <c r="C34" s="314">
        <v>0</v>
      </c>
      <c r="D34" s="303">
        <f t="shared" si="0"/>
        <v>0</v>
      </c>
      <c r="E34" s="303">
        <f t="shared" si="3"/>
        <v>0</v>
      </c>
      <c r="F34" s="303">
        <f t="shared" si="4"/>
        <v>0</v>
      </c>
      <c r="G34" s="494">
        <f t="shared" si="5"/>
        <v>17</v>
      </c>
      <c r="H34" s="303">
        <f t="shared" si="1"/>
        <v>1</v>
      </c>
      <c r="I34" s="303">
        <f t="shared" si="6"/>
        <v>2.4251069900142655E-2</v>
      </c>
      <c r="J34" s="303">
        <f t="shared" si="7"/>
        <v>1.6267942583732056E-2</v>
      </c>
      <c r="K34" s="494">
        <v>17</v>
      </c>
      <c r="L34" s="303">
        <f t="shared" si="2"/>
        <v>1</v>
      </c>
      <c r="M34" s="303">
        <f t="shared" si="8"/>
        <v>1.6267942583732056E-2</v>
      </c>
      <c r="N34" s="304">
        <f t="shared" si="9"/>
        <v>1.6267942583732056E-2</v>
      </c>
      <c r="AD34" s="34"/>
      <c r="AE34" s="34"/>
      <c r="AF34" s="34"/>
      <c r="AH34" s="34"/>
      <c r="AI34" s="34"/>
      <c r="AJ34" s="34"/>
      <c r="AL34" s="34"/>
      <c r="AM34" s="34"/>
      <c r="AN34" s="34"/>
    </row>
    <row r="35" spans="1:40" ht="13.5" x14ac:dyDescent="0.2">
      <c r="A35" s="455"/>
      <c r="B35" s="256" t="s">
        <v>3</v>
      </c>
      <c r="C35" s="314">
        <v>2</v>
      </c>
      <c r="D35" s="303">
        <f t="shared" si="0"/>
        <v>0.10526315789473684</v>
      </c>
      <c r="E35" s="303">
        <f t="shared" si="3"/>
        <v>5.8139534883720929E-3</v>
      </c>
      <c r="F35" s="303">
        <f t="shared" si="4"/>
        <v>1.9138755980861245E-3</v>
      </c>
      <c r="G35" s="494">
        <f t="shared" si="5"/>
        <v>17</v>
      </c>
      <c r="H35" s="303">
        <f t="shared" si="1"/>
        <v>0.89473684210526316</v>
      </c>
      <c r="I35" s="303">
        <f t="shared" si="6"/>
        <v>2.4251069900142655E-2</v>
      </c>
      <c r="J35" s="303">
        <f t="shared" si="7"/>
        <v>1.6267942583732056E-2</v>
      </c>
      <c r="K35" s="494">
        <v>19</v>
      </c>
      <c r="L35" s="303">
        <f t="shared" si="2"/>
        <v>1</v>
      </c>
      <c r="M35" s="303">
        <f t="shared" si="8"/>
        <v>1.8181818181818181E-2</v>
      </c>
      <c r="N35" s="304">
        <f t="shared" si="9"/>
        <v>1.8181818181818181E-2</v>
      </c>
      <c r="AD35" s="34"/>
      <c r="AE35" s="34"/>
      <c r="AF35" s="34"/>
      <c r="AH35" s="34"/>
      <c r="AI35" s="34"/>
      <c r="AJ35" s="34"/>
      <c r="AL35" s="34"/>
      <c r="AM35" s="34"/>
      <c r="AN35" s="34"/>
    </row>
    <row r="36" spans="1:40" ht="13.5" x14ac:dyDescent="0.2">
      <c r="A36" s="455"/>
      <c r="B36" s="256" t="s">
        <v>139</v>
      </c>
      <c r="C36" s="314">
        <v>7</v>
      </c>
      <c r="D36" s="303">
        <f t="shared" si="0"/>
        <v>0.30434782608695654</v>
      </c>
      <c r="E36" s="303">
        <f t="shared" si="3"/>
        <v>2.0348837209302327E-2</v>
      </c>
      <c r="F36" s="303">
        <f t="shared" si="4"/>
        <v>6.6985645933014355E-3</v>
      </c>
      <c r="G36" s="494">
        <f t="shared" si="5"/>
        <v>16</v>
      </c>
      <c r="H36" s="303">
        <f t="shared" si="1"/>
        <v>0.69565217391304346</v>
      </c>
      <c r="I36" s="303">
        <f t="shared" si="6"/>
        <v>2.2824536376604851E-2</v>
      </c>
      <c r="J36" s="303">
        <f t="shared" si="7"/>
        <v>1.5311004784688996E-2</v>
      </c>
      <c r="K36" s="494">
        <v>23</v>
      </c>
      <c r="L36" s="303">
        <f t="shared" si="2"/>
        <v>1</v>
      </c>
      <c r="M36" s="303">
        <f t="shared" si="8"/>
        <v>2.200956937799043E-2</v>
      </c>
      <c r="N36" s="304">
        <f t="shared" si="9"/>
        <v>2.200956937799043E-2</v>
      </c>
    </row>
    <row r="37" spans="1:40" ht="13.5" x14ac:dyDescent="0.25">
      <c r="A37" s="455"/>
      <c r="B37" s="255"/>
      <c r="C37" s="460"/>
      <c r="D37" s="303"/>
      <c r="E37" s="495"/>
      <c r="F37" s="495"/>
      <c r="G37" s="496"/>
      <c r="H37" s="303"/>
      <c r="I37" s="495"/>
      <c r="J37" s="495"/>
      <c r="K37" s="496"/>
      <c r="L37" s="303"/>
      <c r="M37" s="495"/>
      <c r="N37" s="497"/>
      <c r="AD37" s="34"/>
      <c r="AE37" s="34"/>
      <c r="AF37" s="34"/>
      <c r="AH37" s="34"/>
      <c r="AI37" s="34"/>
      <c r="AJ37" s="34"/>
      <c r="AL37" s="34"/>
      <c r="AM37" s="34"/>
      <c r="AN37" s="34"/>
    </row>
    <row r="38" spans="1:40" ht="13.5" x14ac:dyDescent="0.25">
      <c r="A38" s="463"/>
      <c r="B38" s="498" t="s">
        <v>22</v>
      </c>
      <c r="C38" s="465">
        <f>SUM(C7:C37)</f>
        <v>344</v>
      </c>
      <c r="D38" s="466">
        <f>C38/$K38</f>
        <v>0.32918660287081342</v>
      </c>
      <c r="E38" s="310">
        <v>1</v>
      </c>
      <c r="F38" s="466">
        <f>C38/$K$38</f>
        <v>0.32918660287081342</v>
      </c>
      <c r="G38" s="499">
        <f>SUM(G7:G36)</f>
        <v>701</v>
      </c>
      <c r="H38" s="466">
        <f>G38/$K38</f>
        <v>0.67081339712918664</v>
      </c>
      <c r="I38" s="310">
        <v>1</v>
      </c>
      <c r="J38" s="466">
        <f>G38/$K$38</f>
        <v>0.67081339712918664</v>
      </c>
      <c r="K38" s="499">
        <f>SUM(K7:K36)</f>
        <v>1045</v>
      </c>
      <c r="L38" s="466">
        <f>K38/$K38</f>
        <v>1</v>
      </c>
      <c r="M38" s="310">
        <v>1</v>
      </c>
      <c r="N38" s="312">
        <f>K38/$K$38</f>
        <v>1</v>
      </c>
      <c r="AD38" s="34"/>
      <c r="AE38" s="34"/>
      <c r="AF38" s="34"/>
      <c r="AH38" s="34"/>
      <c r="AI38" s="34"/>
      <c r="AJ38" s="34"/>
      <c r="AL38" s="34"/>
      <c r="AM38" s="34"/>
      <c r="AN38" s="34"/>
    </row>
    <row r="39" spans="1:40" ht="15.75" x14ac:dyDescent="0.25">
      <c r="A39" s="5"/>
    </row>
    <row r="40" spans="1:40" ht="15.75" x14ac:dyDescent="0.25">
      <c r="A40" s="5"/>
    </row>
    <row r="41" spans="1:40" ht="13.5" thickBot="1" x14ac:dyDescent="0.25">
      <c r="A41" s="7" t="s">
        <v>75</v>
      </c>
      <c r="F41" s="145" t="s">
        <v>89</v>
      </c>
      <c r="G41" s="145"/>
      <c r="H41" s="145"/>
      <c r="I41" s="145"/>
      <c r="J41" s="145" t="s">
        <v>90</v>
      </c>
    </row>
    <row r="42" spans="1:40" x14ac:dyDescent="0.2">
      <c r="A42" s="249" t="s">
        <v>0</v>
      </c>
      <c r="B42" s="249" t="s">
        <v>0</v>
      </c>
      <c r="C42" s="671" t="s">
        <v>88</v>
      </c>
      <c r="D42" s="671"/>
      <c r="E42" s="671"/>
      <c r="F42" s="671"/>
      <c r="G42" s="671"/>
      <c r="H42" s="671"/>
      <c r="I42" s="671"/>
      <c r="J42" s="671"/>
      <c r="K42" s="671"/>
      <c r="L42" s="671"/>
      <c r="M42" s="671"/>
      <c r="N42" s="671"/>
    </row>
    <row r="43" spans="1:40" x14ac:dyDescent="0.2">
      <c r="A43" s="250"/>
      <c r="B43" s="250"/>
      <c r="C43" s="672" t="s">
        <v>89</v>
      </c>
      <c r="D43" s="672"/>
      <c r="E43" s="672"/>
      <c r="F43" s="673"/>
      <c r="G43" s="674" t="s">
        <v>90</v>
      </c>
      <c r="H43" s="672"/>
      <c r="I43" s="672"/>
      <c r="J43" s="673"/>
      <c r="K43" s="674" t="s">
        <v>22</v>
      </c>
      <c r="L43" s="672"/>
      <c r="M43" s="672"/>
      <c r="N43" s="672"/>
    </row>
    <row r="44" spans="1:40" x14ac:dyDescent="0.2">
      <c r="A44" s="250"/>
      <c r="B44" s="250"/>
      <c r="C44" s="268" t="s">
        <v>53</v>
      </c>
      <c r="D44" s="269" t="s">
        <v>54</v>
      </c>
      <c r="E44" s="269" t="s">
        <v>55</v>
      </c>
      <c r="F44" s="269" t="s">
        <v>60</v>
      </c>
      <c r="G44" s="269" t="s">
        <v>53</v>
      </c>
      <c r="H44" s="269" t="s">
        <v>54</v>
      </c>
      <c r="I44" s="269" t="s">
        <v>55</v>
      </c>
      <c r="J44" s="269" t="s">
        <v>60</v>
      </c>
      <c r="K44" s="269" t="s">
        <v>53</v>
      </c>
      <c r="L44" s="269" t="s">
        <v>54</v>
      </c>
      <c r="M44" s="269" t="s">
        <v>55</v>
      </c>
      <c r="N44" s="270" t="s">
        <v>60</v>
      </c>
    </row>
    <row r="45" spans="1:40" ht="13.5" x14ac:dyDescent="0.25">
      <c r="A45" s="251" t="s">
        <v>26</v>
      </c>
      <c r="B45" s="252" t="s">
        <v>1</v>
      </c>
      <c r="C45" s="253">
        <v>5</v>
      </c>
      <c r="D45" s="254">
        <v>0.161</v>
      </c>
      <c r="E45" s="254">
        <v>1.6E-2</v>
      </c>
      <c r="F45" s="254">
        <v>6.0000000000000001E-3</v>
      </c>
      <c r="G45" s="253">
        <v>26</v>
      </c>
      <c r="H45" s="254">
        <v>0.83899999999999997</v>
      </c>
      <c r="I45" s="254">
        <v>5.0999999999999997E-2</v>
      </c>
      <c r="J45" s="254">
        <v>3.2000000000000001E-2</v>
      </c>
      <c r="K45" s="253">
        <v>31</v>
      </c>
      <c r="L45" s="254">
        <v>1</v>
      </c>
      <c r="M45" s="254">
        <v>3.7999999999999999E-2</v>
      </c>
      <c r="N45" s="254">
        <v>3.7999999999999999E-2</v>
      </c>
    </row>
    <row r="46" spans="1:40" ht="13.5" x14ac:dyDescent="0.25">
      <c r="A46" s="251"/>
      <c r="B46" s="252" t="s">
        <v>2</v>
      </c>
      <c r="C46" s="253">
        <v>10</v>
      </c>
      <c r="D46" s="254">
        <v>0.76900000000000002</v>
      </c>
      <c r="E46" s="254">
        <v>3.3000000000000002E-2</v>
      </c>
      <c r="F46" s="254">
        <v>1.2E-2</v>
      </c>
      <c r="G46" s="253">
        <v>3</v>
      </c>
      <c r="H46" s="254">
        <v>0.23100000000000001</v>
      </c>
      <c r="I46" s="254">
        <v>6.0000000000000001E-3</v>
      </c>
      <c r="J46" s="254">
        <v>4.0000000000000001E-3</v>
      </c>
      <c r="K46" s="253">
        <v>13</v>
      </c>
      <c r="L46" s="254">
        <v>1</v>
      </c>
      <c r="M46" s="254">
        <v>1.6E-2</v>
      </c>
      <c r="N46" s="254">
        <v>1.6E-2</v>
      </c>
    </row>
    <row r="47" spans="1:40" ht="13.5" x14ac:dyDescent="0.25">
      <c r="A47" s="251"/>
      <c r="B47" s="252" t="s">
        <v>13</v>
      </c>
      <c r="C47" s="253">
        <v>3</v>
      </c>
      <c r="D47" s="254">
        <v>0.2</v>
      </c>
      <c r="E47" s="254">
        <v>0.01</v>
      </c>
      <c r="F47" s="254">
        <v>4.0000000000000001E-3</v>
      </c>
      <c r="G47" s="253">
        <v>12</v>
      </c>
      <c r="H47" s="254">
        <v>0.8</v>
      </c>
      <c r="I47" s="254">
        <v>2.3E-2</v>
      </c>
      <c r="J47" s="254">
        <v>1.4999999999999999E-2</v>
      </c>
      <c r="K47" s="253">
        <v>15</v>
      </c>
      <c r="L47" s="254">
        <v>1</v>
      </c>
      <c r="M47" s="254">
        <v>1.7999999999999999E-2</v>
      </c>
      <c r="N47" s="254">
        <v>1.7999999999999999E-2</v>
      </c>
    </row>
    <row r="48" spans="1:40" ht="13.5" x14ac:dyDescent="0.25">
      <c r="A48" s="251"/>
      <c r="B48" s="252" t="s">
        <v>4</v>
      </c>
      <c r="C48" s="253">
        <v>32</v>
      </c>
      <c r="D48" s="254">
        <v>0.5</v>
      </c>
      <c r="E48" s="254">
        <v>0.105</v>
      </c>
      <c r="F48" s="254">
        <v>3.9E-2</v>
      </c>
      <c r="G48" s="253">
        <v>32</v>
      </c>
      <c r="H48" s="254">
        <v>0.5</v>
      </c>
      <c r="I48" s="254">
        <v>6.3E-2</v>
      </c>
      <c r="J48" s="254">
        <v>3.9E-2</v>
      </c>
      <c r="K48" s="253">
        <v>64</v>
      </c>
      <c r="L48" s="254">
        <v>1</v>
      </c>
      <c r="M48" s="254">
        <v>7.8E-2</v>
      </c>
      <c r="N48" s="254">
        <v>7.8E-2</v>
      </c>
    </row>
    <row r="49" spans="1:40" ht="13.5" x14ac:dyDescent="0.25">
      <c r="A49" s="251"/>
      <c r="B49" s="252" t="s">
        <v>6</v>
      </c>
      <c r="C49" s="253">
        <v>2</v>
      </c>
      <c r="D49" s="254">
        <v>0.2</v>
      </c>
      <c r="E49" s="254">
        <v>7.0000000000000001E-3</v>
      </c>
      <c r="F49" s="254">
        <v>2E-3</v>
      </c>
      <c r="G49" s="253">
        <v>8</v>
      </c>
      <c r="H49" s="254">
        <v>0.8</v>
      </c>
      <c r="I49" s="254">
        <v>1.6E-2</v>
      </c>
      <c r="J49" s="254">
        <v>0.01</v>
      </c>
      <c r="K49" s="253">
        <v>10</v>
      </c>
      <c r="L49" s="254">
        <v>1</v>
      </c>
      <c r="M49" s="254">
        <v>1.2E-2</v>
      </c>
      <c r="N49" s="254">
        <v>1.2E-2</v>
      </c>
    </row>
    <row r="50" spans="1:40" ht="13.5" x14ac:dyDescent="0.25">
      <c r="A50" s="251"/>
      <c r="B50" s="252" t="s">
        <v>8</v>
      </c>
      <c r="C50" s="253">
        <v>0</v>
      </c>
      <c r="D50" s="254">
        <v>0</v>
      </c>
      <c r="E50" s="254">
        <v>0</v>
      </c>
      <c r="F50" s="254">
        <v>0</v>
      </c>
      <c r="G50" s="253">
        <v>15</v>
      </c>
      <c r="H50" s="254">
        <v>1</v>
      </c>
      <c r="I50" s="254">
        <v>2.9000000000000001E-2</v>
      </c>
      <c r="J50" s="254">
        <v>1.7999999999999999E-2</v>
      </c>
      <c r="K50" s="253">
        <v>15</v>
      </c>
      <c r="L50" s="254">
        <v>1</v>
      </c>
      <c r="M50" s="254">
        <v>1.7999999999999999E-2</v>
      </c>
      <c r="N50" s="254">
        <v>1.7999999999999999E-2</v>
      </c>
    </row>
    <row r="51" spans="1:40" ht="13.5" x14ac:dyDescent="0.25">
      <c r="A51" s="251"/>
      <c r="B51" s="252" t="s">
        <v>9</v>
      </c>
      <c r="C51" s="253">
        <v>2</v>
      </c>
      <c r="D51" s="254">
        <v>5.7000000000000002E-2</v>
      </c>
      <c r="E51" s="254">
        <v>7.0000000000000001E-3</v>
      </c>
      <c r="F51" s="254">
        <v>2E-3</v>
      </c>
      <c r="G51" s="253">
        <v>33</v>
      </c>
      <c r="H51" s="254">
        <v>0.94299999999999995</v>
      </c>
      <c r="I51" s="254">
        <v>6.4000000000000001E-2</v>
      </c>
      <c r="J51" s="254">
        <v>0.04</v>
      </c>
      <c r="K51" s="253">
        <v>35</v>
      </c>
      <c r="L51" s="254">
        <v>1</v>
      </c>
      <c r="M51" s="254">
        <v>4.2999999999999997E-2</v>
      </c>
      <c r="N51" s="254">
        <v>4.2999999999999997E-2</v>
      </c>
    </row>
    <row r="52" spans="1:40" ht="13.5" x14ac:dyDescent="0.25">
      <c r="A52" s="251"/>
      <c r="B52" s="252" t="s">
        <v>10</v>
      </c>
      <c r="C52" s="253">
        <v>22</v>
      </c>
      <c r="D52" s="254">
        <v>0.91700000000000004</v>
      </c>
      <c r="E52" s="254">
        <v>7.1999999999999995E-2</v>
      </c>
      <c r="F52" s="254">
        <v>2.7E-2</v>
      </c>
      <c r="G52" s="253">
        <v>2</v>
      </c>
      <c r="H52" s="254">
        <v>8.3000000000000004E-2</v>
      </c>
      <c r="I52" s="254">
        <v>4.0000000000000001E-3</v>
      </c>
      <c r="J52" s="254">
        <v>2E-3</v>
      </c>
      <c r="K52" s="253">
        <v>24</v>
      </c>
      <c r="L52" s="254">
        <v>1</v>
      </c>
      <c r="M52" s="254">
        <v>2.9000000000000001E-2</v>
      </c>
      <c r="N52" s="254">
        <v>2.9000000000000001E-2</v>
      </c>
    </row>
    <row r="53" spans="1:40" ht="13.5" x14ac:dyDescent="0.25">
      <c r="A53" s="251"/>
      <c r="B53" s="252" t="s">
        <v>5</v>
      </c>
      <c r="C53" s="253">
        <v>30</v>
      </c>
      <c r="D53" s="254">
        <v>0.219</v>
      </c>
      <c r="E53" s="254">
        <v>9.8000000000000004E-2</v>
      </c>
      <c r="F53" s="254">
        <v>3.6999999999999998E-2</v>
      </c>
      <c r="G53" s="253">
        <v>107</v>
      </c>
      <c r="H53" s="254">
        <v>0.78100000000000003</v>
      </c>
      <c r="I53" s="254">
        <v>0.20899999999999999</v>
      </c>
      <c r="J53" s="254">
        <v>0.13100000000000001</v>
      </c>
      <c r="K53" s="253">
        <v>137</v>
      </c>
      <c r="L53" s="254">
        <v>1</v>
      </c>
      <c r="M53" s="254">
        <v>0.16800000000000001</v>
      </c>
      <c r="N53" s="254">
        <v>0.16800000000000001</v>
      </c>
    </row>
    <row r="54" spans="1:40" ht="13.5" x14ac:dyDescent="0.25">
      <c r="A54" s="251"/>
      <c r="B54" s="252" t="s">
        <v>12</v>
      </c>
      <c r="C54" s="253">
        <v>5</v>
      </c>
      <c r="D54" s="254">
        <v>0.35699999999999998</v>
      </c>
      <c r="E54" s="254">
        <v>1.6E-2</v>
      </c>
      <c r="F54" s="254">
        <v>6.0000000000000001E-3</v>
      </c>
      <c r="G54" s="253">
        <v>9</v>
      </c>
      <c r="H54" s="254">
        <v>0.64300000000000002</v>
      </c>
      <c r="I54" s="254">
        <v>1.7999999999999999E-2</v>
      </c>
      <c r="J54" s="254">
        <v>1.0999999999999999E-2</v>
      </c>
      <c r="K54" s="253">
        <v>14</v>
      </c>
      <c r="L54" s="254">
        <v>1</v>
      </c>
      <c r="M54" s="254">
        <v>1.7000000000000001E-2</v>
      </c>
      <c r="N54" s="254">
        <v>1.7000000000000001E-2</v>
      </c>
    </row>
    <row r="55" spans="1:40" ht="13.5" x14ac:dyDescent="0.25">
      <c r="A55" s="251"/>
      <c r="B55" s="252" t="s">
        <v>14</v>
      </c>
      <c r="C55" s="253">
        <v>13</v>
      </c>
      <c r="D55" s="254">
        <v>0.21</v>
      </c>
      <c r="E55" s="254">
        <v>4.2999999999999997E-2</v>
      </c>
      <c r="F55" s="254">
        <v>1.6E-2</v>
      </c>
      <c r="G55" s="253">
        <v>49</v>
      </c>
      <c r="H55" s="254">
        <v>0.79</v>
      </c>
      <c r="I55" s="254">
        <v>9.6000000000000002E-2</v>
      </c>
      <c r="J55" s="254">
        <v>0.06</v>
      </c>
      <c r="K55" s="253">
        <v>62</v>
      </c>
      <c r="L55" s="254">
        <v>1</v>
      </c>
      <c r="M55" s="254">
        <v>7.5999999999999998E-2</v>
      </c>
      <c r="N55" s="254">
        <v>7.5999999999999998E-2</v>
      </c>
    </row>
    <row r="56" spans="1:40" ht="13.5" x14ac:dyDescent="0.25">
      <c r="A56" s="251"/>
      <c r="B56" s="252" t="s">
        <v>15</v>
      </c>
      <c r="C56" s="253">
        <v>2</v>
      </c>
      <c r="D56" s="254">
        <v>4.2999999999999997E-2</v>
      </c>
      <c r="E56" s="254">
        <v>7.0000000000000001E-3</v>
      </c>
      <c r="F56" s="254">
        <v>2E-3</v>
      </c>
      <c r="G56" s="253">
        <v>44</v>
      </c>
      <c r="H56" s="254">
        <v>0.95699999999999996</v>
      </c>
      <c r="I56" s="254">
        <v>8.5999999999999993E-2</v>
      </c>
      <c r="J56" s="254">
        <v>5.3999999999999999E-2</v>
      </c>
      <c r="K56" s="253">
        <v>46</v>
      </c>
      <c r="L56" s="254">
        <v>1</v>
      </c>
      <c r="M56" s="254">
        <v>5.6000000000000001E-2</v>
      </c>
      <c r="N56" s="254">
        <v>5.6000000000000001E-2</v>
      </c>
    </row>
    <row r="57" spans="1:40" ht="13.5" x14ac:dyDescent="0.25">
      <c r="A57" s="251"/>
      <c r="B57" s="252" t="s">
        <v>16</v>
      </c>
      <c r="C57" s="253">
        <v>30</v>
      </c>
      <c r="D57" s="254">
        <v>0.54500000000000004</v>
      </c>
      <c r="E57" s="254">
        <v>9.8000000000000004E-2</v>
      </c>
      <c r="F57" s="254">
        <v>3.6999999999999998E-2</v>
      </c>
      <c r="G57" s="253">
        <v>25</v>
      </c>
      <c r="H57" s="254">
        <v>0.45500000000000002</v>
      </c>
      <c r="I57" s="254">
        <v>4.9000000000000002E-2</v>
      </c>
      <c r="J57" s="254">
        <v>3.1E-2</v>
      </c>
      <c r="K57" s="253">
        <v>55</v>
      </c>
      <c r="L57" s="254">
        <v>1</v>
      </c>
      <c r="M57" s="254">
        <v>6.7000000000000004E-2</v>
      </c>
      <c r="N57" s="254">
        <v>6.7000000000000004E-2</v>
      </c>
    </row>
    <row r="58" spans="1:40" ht="13.5" x14ac:dyDescent="0.25">
      <c r="A58" s="251"/>
      <c r="B58" s="252" t="s">
        <v>17</v>
      </c>
      <c r="C58" s="253">
        <v>17</v>
      </c>
      <c r="D58" s="254">
        <v>0.77300000000000002</v>
      </c>
      <c r="E58" s="254">
        <v>5.6000000000000001E-2</v>
      </c>
      <c r="F58" s="254">
        <v>2.1000000000000001E-2</v>
      </c>
      <c r="G58" s="253">
        <v>5</v>
      </c>
      <c r="H58" s="254">
        <v>0.22700000000000001</v>
      </c>
      <c r="I58" s="254">
        <v>0.01</v>
      </c>
      <c r="J58" s="254">
        <v>6.0000000000000001E-3</v>
      </c>
      <c r="K58" s="253">
        <v>22</v>
      </c>
      <c r="L58" s="254">
        <v>1</v>
      </c>
      <c r="M58" s="254">
        <v>2.7E-2</v>
      </c>
      <c r="N58" s="254">
        <v>2.7E-2</v>
      </c>
    </row>
    <row r="59" spans="1:40" ht="13.5" x14ac:dyDescent="0.25">
      <c r="A59" s="251"/>
      <c r="B59" s="252" t="s">
        <v>138</v>
      </c>
      <c r="C59" s="253">
        <v>4</v>
      </c>
      <c r="D59" s="254">
        <v>1</v>
      </c>
      <c r="E59" s="254">
        <v>1.2999999999999999E-2</v>
      </c>
      <c r="F59" s="254">
        <v>5.0000000000000001E-3</v>
      </c>
      <c r="G59" s="253">
        <v>0</v>
      </c>
      <c r="H59" s="254">
        <v>0</v>
      </c>
      <c r="I59" s="254">
        <v>0</v>
      </c>
      <c r="J59" s="254">
        <v>0</v>
      </c>
      <c r="K59" s="253">
        <v>4</v>
      </c>
      <c r="L59" s="254">
        <v>1</v>
      </c>
      <c r="M59" s="254">
        <v>5.0000000000000001E-3</v>
      </c>
      <c r="N59" s="254">
        <v>5.0000000000000001E-3</v>
      </c>
    </row>
    <row r="60" spans="1:40" ht="13.5" x14ac:dyDescent="0.25">
      <c r="A60" s="251"/>
      <c r="B60" s="252" t="s">
        <v>18</v>
      </c>
      <c r="C60" s="253">
        <v>9</v>
      </c>
      <c r="D60" s="254">
        <v>0.34599999999999997</v>
      </c>
      <c r="E60" s="254">
        <v>0.03</v>
      </c>
      <c r="F60" s="254">
        <v>1.0999999999999999E-2</v>
      </c>
      <c r="G60" s="253">
        <v>17</v>
      </c>
      <c r="H60" s="254">
        <v>0.65400000000000003</v>
      </c>
      <c r="I60" s="254">
        <v>3.3000000000000002E-2</v>
      </c>
      <c r="J60" s="254">
        <v>2.1000000000000001E-2</v>
      </c>
      <c r="K60" s="253">
        <v>26</v>
      </c>
      <c r="L60" s="254">
        <v>1</v>
      </c>
      <c r="M60" s="254">
        <v>3.2000000000000001E-2</v>
      </c>
      <c r="N60" s="254">
        <v>3.2000000000000001E-2</v>
      </c>
      <c r="AD60" s="34"/>
      <c r="AE60" s="34"/>
      <c r="AF60" s="34"/>
      <c r="AH60" s="34"/>
      <c r="AI60" s="34"/>
      <c r="AJ60" s="34"/>
      <c r="AL60" s="34"/>
      <c r="AM60" s="34"/>
      <c r="AN60" s="34"/>
    </row>
    <row r="61" spans="1:40" ht="13.5" x14ac:dyDescent="0.25">
      <c r="A61" s="251"/>
      <c r="B61" s="252" t="s">
        <v>19</v>
      </c>
      <c r="C61" s="253">
        <v>0</v>
      </c>
      <c r="D61" s="254">
        <v>0</v>
      </c>
      <c r="E61" s="254">
        <v>0</v>
      </c>
      <c r="F61" s="254">
        <v>0</v>
      </c>
      <c r="G61" s="253">
        <v>8</v>
      </c>
      <c r="H61" s="254">
        <v>1</v>
      </c>
      <c r="I61" s="254">
        <v>1.6E-2</v>
      </c>
      <c r="J61" s="254">
        <v>0.01</v>
      </c>
      <c r="K61" s="253">
        <v>8</v>
      </c>
      <c r="L61" s="254">
        <v>1</v>
      </c>
      <c r="M61" s="254">
        <v>0.01</v>
      </c>
      <c r="N61" s="254">
        <v>0.01</v>
      </c>
      <c r="AD61" s="34"/>
      <c r="AE61" s="34"/>
      <c r="AF61" s="34"/>
      <c r="AH61" s="34"/>
      <c r="AI61" s="34"/>
      <c r="AJ61" s="34"/>
      <c r="AL61" s="34"/>
      <c r="AM61" s="34"/>
      <c r="AN61" s="34"/>
    </row>
    <row r="62" spans="1:40" ht="13.5" x14ac:dyDescent="0.25">
      <c r="A62" s="251"/>
      <c r="B62" s="252" t="s">
        <v>20</v>
      </c>
      <c r="C62" s="253">
        <v>20</v>
      </c>
      <c r="D62" s="254">
        <v>0.46500000000000002</v>
      </c>
      <c r="E62" s="254">
        <v>6.6000000000000003E-2</v>
      </c>
      <c r="F62" s="254">
        <v>2.4E-2</v>
      </c>
      <c r="G62" s="253">
        <v>23</v>
      </c>
      <c r="H62" s="254">
        <v>0.53500000000000003</v>
      </c>
      <c r="I62" s="254">
        <v>4.4999999999999998E-2</v>
      </c>
      <c r="J62" s="254">
        <v>2.8000000000000001E-2</v>
      </c>
      <c r="K62" s="253">
        <v>43</v>
      </c>
      <c r="L62" s="254">
        <v>1</v>
      </c>
      <c r="M62" s="254">
        <v>5.2999999999999999E-2</v>
      </c>
      <c r="N62" s="254">
        <v>5.2999999999999999E-2</v>
      </c>
      <c r="AB62" s="34"/>
      <c r="AC62" s="34"/>
      <c r="AD62" s="34"/>
      <c r="AE62" s="34"/>
      <c r="AF62" s="34"/>
      <c r="AG62" s="34"/>
      <c r="AH62" s="34"/>
      <c r="AI62" s="34"/>
      <c r="AJ62" s="34"/>
      <c r="AL62" s="34"/>
      <c r="AM62" s="34"/>
      <c r="AN62" s="34"/>
    </row>
    <row r="63" spans="1:40" ht="13.5" x14ac:dyDescent="0.25">
      <c r="A63" s="251"/>
      <c r="B63" s="252" t="s">
        <v>57</v>
      </c>
      <c r="C63" s="253">
        <v>57</v>
      </c>
      <c r="D63" s="254">
        <v>0.93400000000000005</v>
      </c>
      <c r="E63" s="254">
        <v>0.187</v>
      </c>
      <c r="F63" s="254">
        <v>7.0000000000000007E-2</v>
      </c>
      <c r="G63" s="253">
        <v>4</v>
      </c>
      <c r="H63" s="254">
        <v>6.6000000000000003E-2</v>
      </c>
      <c r="I63" s="254">
        <v>8.0000000000000002E-3</v>
      </c>
      <c r="J63" s="254">
        <v>5.0000000000000001E-3</v>
      </c>
      <c r="K63" s="253">
        <v>61</v>
      </c>
      <c r="L63" s="254">
        <v>1</v>
      </c>
      <c r="M63" s="254">
        <v>7.4999999999999997E-2</v>
      </c>
      <c r="N63" s="254">
        <v>7.4999999999999997E-2</v>
      </c>
      <c r="AD63" s="34"/>
      <c r="AE63" s="34"/>
      <c r="AF63" s="34"/>
      <c r="AH63" s="34"/>
      <c r="AI63" s="34"/>
      <c r="AJ63" s="34"/>
      <c r="AL63" s="34"/>
      <c r="AM63" s="34"/>
      <c r="AN63" s="34"/>
    </row>
    <row r="64" spans="1:40" ht="13.5" x14ac:dyDescent="0.25">
      <c r="A64" s="251"/>
      <c r="B64" s="252" t="s">
        <v>21</v>
      </c>
      <c r="C64" s="253">
        <v>17</v>
      </c>
      <c r="D64" s="254">
        <v>0.68</v>
      </c>
      <c r="E64" s="254">
        <v>5.6000000000000001E-2</v>
      </c>
      <c r="F64" s="254">
        <v>2.1000000000000001E-2</v>
      </c>
      <c r="G64" s="253">
        <v>8</v>
      </c>
      <c r="H64" s="254">
        <v>0.32</v>
      </c>
      <c r="I64" s="254">
        <v>1.6E-2</v>
      </c>
      <c r="J64" s="254">
        <v>0.01</v>
      </c>
      <c r="K64" s="253">
        <v>25</v>
      </c>
      <c r="L64" s="254">
        <v>1</v>
      </c>
      <c r="M64" s="254">
        <v>3.1E-2</v>
      </c>
      <c r="N64" s="254">
        <v>3.1E-2</v>
      </c>
      <c r="AD64" s="34"/>
      <c r="AE64" s="34"/>
      <c r="AF64" s="34"/>
      <c r="AH64" s="34"/>
      <c r="AI64" s="34"/>
      <c r="AJ64" s="34"/>
      <c r="AL64" s="34"/>
      <c r="AM64" s="34"/>
      <c r="AN64" s="34"/>
    </row>
    <row r="65" spans="1:42" ht="13.5" x14ac:dyDescent="0.25">
      <c r="A65" s="251"/>
      <c r="B65" s="252" t="s">
        <v>7</v>
      </c>
      <c r="C65" s="253">
        <v>11</v>
      </c>
      <c r="D65" s="254">
        <v>0.157</v>
      </c>
      <c r="E65" s="254">
        <v>3.5999999999999997E-2</v>
      </c>
      <c r="F65" s="254">
        <v>1.2999999999999999E-2</v>
      </c>
      <c r="G65" s="253">
        <v>59</v>
      </c>
      <c r="H65" s="254">
        <v>0.84299999999999997</v>
      </c>
      <c r="I65" s="254">
        <v>0.115</v>
      </c>
      <c r="J65" s="254">
        <v>7.1999999999999995E-2</v>
      </c>
      <c r="K65" s="253">
        <v>70</v>
      </c>
      <c r="L65" s="254">
        <v>1</v>
      </c>
      <c r="M65" s="254">
        <v>8.5999999999999993E-2</v>
      </c>
      <c r="N65" s="254">
        <v>8.5999999999999993E-2</v>
      </c>
      <c r="AD65" s="34"/>
      <c r="AE65" s="34"/>
      <c r="AF65" s="34"/>
      <c r="AH65" s="34"/>
      <c r="AI65" s="34"/>
      <c r="AJ65" s="34"/>
      <c r="AL65" s="34"/>
      <c r="AM65" s="34"/>
      <c r="AN65" s="34"/>
    </row>
    <row r="66" spans="1:42" ht="13.5" x14ac:dyDescent="0.25">
      <c r="A66" s="251"/>
      <c r="B66" s="252" t="s">
        <v>3</v>
      </c>
      <c r="C66" s="253">
        <v>10</v>
      </c>
      <c r="D66" s="254">
        <v>0.35699999999999998</v>
      </c>
      <c r="E66" s="254">
        <v>3.3000000000000002E-2</v>
      </c>
      <c r="F66" s="254">
        <v>1.2E-2</v>
      </c>
      <c r="G66" s="253">
        <v>18</v>
      </c>
      <c r="H66" s="254">
        <v>0.64300000000000002</v>
      </c>
      <c r="I66" s="254">
        <v>3.5000000000000003E-2</v>
      </c>
      <c r="J66" s="254">
        <v>2.1999999999999999E-2</v>
      </c>
      <c r="K66" s="253">
        <v>28</v>
      </c>
      <c r="L66" s="254">
        <v>1</v>
      </c>
      <c r="M66" s="254">
        <v>3.4000000000000002E-2</v>
      </c>
      <c r="N66" s="254">
        <v>3.4000000000000002E-2</v>
      </c>
      <c r="AD66" s="34"/>
      <c r="AE66" s="34"/>
      <c r="AF66" s="34"/>
      <c r="AH66" s="34"/>
      <c r="AI66" s="34"/>
      <c r="AJ66" s="34"/>
      <c r="AL66" s="34"/>
      <c r="AM66" s="34"/>
      <c r="AN66" s="34"/>
    </row>
    <row r="67" spans="1:42" ht="13.5" x14ac:dyDescent="0.25">
      <c r="A67" s="251"/>
      <c r="B67" s="252" t="s">
        <v>139</v>
      </c>
      <c r="C67" s="253">
        <v>4</v>
      </c>
      <c r="D67" s="254">
        <v>0.44400000000000001</v>
      </c>
      <c r="E67" s="254">
        <v>1.2999999999999999E-2</v>
      </c>
      <c r="F67" s="254">
        <v>5.0000000000000001E-3</v>
      </c>
      <c r="G67" s="253">
        <v>5</v>
      </c>
      <c r="H67" s="254">
        <v>0.55600000000000005</v>
      </c>
      <c r="I67" s="254">
        <v>0.01</v>
      </c>
      <c r="J67" s="254">
        <v>6.0000000000000001E-3</v>
      </c>
      <c r="K67" s="253">
        <v>9</v>
      </c>
      <c r="L67" s="254">
        <v>1</v>
      </c>
      <c r="M67" s="254">
        <v>1.0999999999999999E-2</v>
      </c>
      <c r="N67" s="254">
        <v>1.0999999999999999E-2</v>
      </c>
    </row>
    <row r="68" spans="1:42" ht="13.5" x14ac:dyDescent="0.25">
      <c r="A68" s="251"/>
      <c r="B68" s="252"/>
      <c r="C68" s="253"/>
      <c r="D68" s="254"/>
      <c r="E68" s="254"/>
      <c r="F68" s="254"/>
      <c r="G68" s="253"/>
      <c r="H68" s="254"/>
      <c r="I68" s="254"/>
      <c r="J68" s="254"/>
      <c r="K68" s="253"/>
      <c r="L68" s="254"/>
      <c r="M68" s="254"/>
      <c r="N68" s="254"/>
    </row>
    <row r="69" spans="1:42" ht="14.25" thickBot="1" x14ac:dyDescent="0.3">
      <c r="A69" s="569"/>
      <c r="B69" s="570" t="s">
        <v>22</v>
      </c>
      <c r="C69" s="124">
        <v>305</v>
      </c>
      <c r="D69" s="119">
        <v>0.373</v>
      </c>
      <c r="E69" s="119">
        <v>1</v>
      </c>
      <c r="F69" s="119">
        <v>0.373</v>
      </c>
      <c r="G69" s="126">
        <v>512</v>
      </c>
      <c r="H69" s="119">
        <v>0.627</v>
      </c>
      <c r="I69" s="119">
        <v>1</v>
      </c>
      <c r="J69" s="119">
        <v>0.627</v>
      </c>
      <c r="K69" s="126">
        <v>817</v>
      </c>
      <c r="L69" s="119">
        <v>1</v>
      </c>
      <c r="M69" s="119">
        <v>1</v>
      </c>
      <c r="N69" s="120">
        <v>1</v>
      </c>
      <c r="AD69" s="34"/>
      <c r="AE69" s="34"/>
      <c r="AF69" s="34"/>
      <c r="AH69" s="34"/>
      <c r="AI69" s="34"/>
      <c r="AJ69" s="34"/>
      <c r="AL69" s="34"/>
      <c r="AM69" s="34"/>
      <c r="AN69" s="34"/>
    </row>
    <row r="70" spans="1:42" ht="13.5" x14ac:dyDescent="0.25">
      <c r="A70" s="122"/>
      <c r="B70" s="122"/>
      <c r="C70" s="123"/>
      <c r="D70" s="122"/>
      <c r="E70" s="122"/>
      <c r="F70" s="122"/>
      <c r="G70" s="123"/>
      <c r="H70" s="122"/>
      <c r="I70" s="122"/>
      <c r="J70" s="122"/>
      <c r="K70" s="123"/>
      <c r="L70" s="122"/>
      <c r="M70" s="122"/>
      <c r="N70" s="122"/>
      <c r="AD70" s="34"/>
      <c r="AE70" s="34"/>
      <c r="AF70" s="34"/>
      <c r="AH70" s="34"/>
      <c r="AI70" s="34"/>
      <c r="AJ70" s="34"/>
      <c r="AL70" s="34"/>
      <c r="AM70" s="34"/>
      <c r="AN70" s="34"/>
    </row>
    <row r="71" spans="1:42" ht="12.75" x14ac:dyDescent="0.2">
      <c r="A71" s="7" t="s">
        <v>63</v>
      </c>
      <c r="F71" s="145" t="s">
        <v>89</v>
      </c>
      <c r="G71" s="145"/>
      <c r="H71" s="145"/>
      <c r="I71" s="145"/>
      <c r="J71" s="145" t="s">
        <v>90</v>
      </c>
      <c r="AD71" s="34"/>
      <c r="AE71" s="34"/>
      <c r="AF71" s="34"/>
      <c r="AH71" s="34"/>
      <c r="AI71" s="34"/>
      <c r="AJ71" s="34"/>
      <c r="AL71" s="34"/>
      <c r="AM71" s="34"/>
      <c r="AN71" s="34"/>
    </row>
    <row r="72" spans="1:42" ht="23.25" customHeight="1" x14ac:dyDescent="0.2">
      <c r="A72" s="325"/>
      <c r="B72" s="326"/>
      <c r="C72" s="584" t="s">
        <v>88</v>
      </c>
      <c r="D72" s="667"/>
      <c r="E72" s="667"/>
      <c r="F72" s="667"/>
      <c r="G72" s="668"/>
      <c r="H72" s="146"/>
      <c r="AD72" s="34"/>
      <c r="AE72" s="34"/>
      <c r="AF72" s="34"/>
      <c r="AH72" s="34"/>
      <c r="AI72" s="34"/>
      <c r="AJ72" s="34"/>
      <c r="AL72" s="34"/>
      <c r="AM72" s="34"/>
      <c r="AN72" s="34"/>
    </row>
    <row r="73" spans="1:42" x14ac:dyDescent="0.2">
      <c r="A73" s="327"/>
      <c r="B73" s="328"/>
      <c r="C73" s="581" t="s">
        <v>91</v>
      </c>
      <c r="D73" s="669"/>
      <c r="E73" s="669"/>
      <c r="F73" s="669"/>
      <c r="G73" s="670"/>
      <c r="H73" s="146"/>
      <c r="AB73" s="34"/>
      <c r="AC73" s="34"/>
      <c r="AD73" s="34"/>
      <c r="AE73" s="34"/>
      <c r="AF73" s="34"/>
      <c r="AG73" s="34"/>
      <c r="AH73" s="34"/>
      <c r="AI73" s="34"/>
      <c r="AJ73" s="34"/>
      <c r="AL73" s="34"/>
      <c r="AM73" s="34"/>
      <c r="AN73" s="34"/>
    </row>
    <row r="74" spans="1:42" ht="56.25" x14ac:dyDescent="0.2">
      <c r="A74" s="327"/>
      <c r="B74" s="328"/>
      <c r="C74" s="335" t="s">
        <v>38</v>
      </c>
      <c r="D74" s="336">
        <v>2010</v>
      </c>
      <c r="E74" s="337">
        <v>2005</v>
      </c>
      <c r="F74" s="338">
        <v>2000</v>
      </c>
      <c r="G74" s="339" t="s">
        <v>92</v>
      </c>
      <c r="H74" s="147"/>
      <c r="I74" s="147"/>
      <c r="J74" s="148"/>
      <c r="N74" s="80"/>
      <c r="Y74" s="34"/>
      <c r="Z74" s="34"/>
      <c r="AA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N74" s="34"/>
      <c r="AO74" s="34"/>
      <c r="AP74" s="34"/>
    </row>
    <row r="75" spans="1:42" ht="13.5" x14ac:dyDescent="0.25">
      <c r="A75" s="331" t="s">
        <v>26</v>
      </c>
      <c r="B75" s="332" t="s">
        <v>1</v>
      </c>
      <c r="C75" s="355">
        <f t="shared" ref="C75:D104" si="10">C7</f>
        <v>7</v>
      </c>
      <c r="D75" s="340">
        <f t="shared" si="10"/>
        <v>0.19444444444444445</v>
      </c>
      <c r="E75" s="341">
        <v>0.161</v>
      </c>
      <c r="F75" s="342">
        <v>0.17647058823529413</v>
      </c>
      <c r="G75" s="343">
        <f>E75-F75</f>
        <v>-1.5470588235294125E-2</v>
      </c>
      <c r="H75" s="149"/>
      <c r="I75" s="150"/>
      <c r="J75" s="151"/>
      <c r="N75" s="80"/>
      <c r="Y75" s="34"/>
      <c r="Z75" s="34"/>
      <c r="AA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N75" s="34"/>
      <c r="AO75" s="34"/>
      <c r="AP75" s="34"/>
    </row>
    <row r="76" spans="1:42" ht="13.5" x14ac:dyDescent="0.25">
      <c r="A76" s="329"/>
      <c r="B76" s="333" t="s">
        <v>2</v>
      </c>
      <c r="C76" s="356">
        <f t="shared" si="10"/>
        <v>21</v>
      </c>
      <c r="D76" s="344">
        <f t="shared" si="10"/>
        <v>0.52500000000000002</v>
      </c>
      <c r="E76" s="345">
        <v>0.76900000000000002</v>
      </c>
      <c r="F76" s="346">
        <v>0.88235294117647056</v>
      </c>
      <c r="G76" s="347">
        <f>E76-F76</f>
        <v>-0.11335294117647055</v>
      </c>
      <c r="H76" s="149"/>
      <c r="I76" s="150"/>
      <c r="J76" s="151"/>
      <c r="N76" s="80"/>
      <c r="Y76" s="34"/>
      <c r="Z76" s="34"/>
      <c r="AA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N76" s="34"/>
      <c r="AO76" s="34"/>
      <c r="AP76" s="34"/>
    </row>
    <row r="77" spans="1:42" ht="13.5" x14ac:dyDescent="0.25">
      <c r="A77" s="329"/>
      <c r="B77" s="333" t="s">
        <v>41</v>
      </c>
      <c r="C77" s="356">
        <f t="shared" si="10"/>
        <v>2</v>
      </c>
      <c r="D77" s="344">
        <f t="shared" si="10"/>
        <v>0.33333333333333331</v>
      </c>
      <c r="E77" s="345"/>
      <c r="F77" s="346"/>
      <c r="G77" s="347"/>
      <c r="H77" s="149"/>
      <c r="I77" s="150"/>
      <c r="J77" s="151"/>
      <c r="N77" s="80"/>
      <c r="Y77" s="34"/>
      <c r="Z77" s="34"/>
      <c r="AA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N77" s="34"/>
      <c r="AO77" s="34"/>
      <c r="AP77" s="34"/>
    </row>
    <row r="78" spans="1:42" ht="13.5" x14ac:dyDescent="0.25">
      <c r="A78" s="329"/>
      <c r="B78" s="333" t="s">
        <v>34</v>
      </c>
      <c r="C78" s="356">
        <f t="shared" si="10"/>
        <v>6</v>
      </c>
      <c r="D78" s="344">
        <f t="shared" si="10"/>
        <v>0.11320754716981132</v>
      </c>
      <c r="E78" s="345"/>
      <c r="F78" s="346"/>
      <c r="G78" s="347"/>
      <c r="H78" s="149"/>
      <c r="I78" s="80"/>
      <c r="J78" s="151"/>
      <c r="N78" s="80"/>
      <c r="Y78" s="34"/>
      <c r="Z78" s="34"/>
      <c r="AA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N78" s="34"/>
      <c r="AO78" s="34"/>
      <c r="AP78" s="34"/>
    </row>
    <row r="79" spans="1:42" ht="13.5" x14ac:dyDescent="0.25">
      <c r="A79" s="329"/>
      <c r="B79" s="333" t="s">
        <v>13</v>
      </c>
      <c r="C79" s="356">
        <f t="shared" si="10"/>
        <v>4</v>
      </c>
      <c r="D79" s="344">
        <f t="shared" si="10"/>
        <v>0.10256410256410256</v>
      </c>
      <c r="E79" s="345">
        <v>0.2</v>
      </c>
      <c r="F79" s="346"/>
      <c r="G79" s="347"/>
      <c r="H79" s="149"/>
      <c r="I79" s="80"/>
      <c r="J79" s="151"/>
      <c r="N79" s="80"/>
      <c r="Y79" s="34"/>
      <c r="Z79" s="34"/>
      <c r="AA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N79" s="34"/>
      <c r="AO79" s="34"/>
      <c r="AP79" s="34"/>
    </row>
    <row r="80" spans="1:42" ht="13.5" x14ac:dyDescent="0.25">
      <c r="A80" s="329"/>
      <c r="B80" s="333" t="s">
        <v>4</v>
      </c>
      <c r="C80" s="356">
        <f t="shared" si="10"/>
        <v>8</v>
      </c>
      <c r="D80" s="344">
        <f t="shared" si="10"/>
        <v>0.19047619047619047</v>
      </c>
      <c r="E80" s="345">
        <v>0.5</v>
      </c>
      <c r="F80" s="346"/>
      <c r="G80" s="347"/>
      <c r="H80" s="149"/>
      <c r="I80" s="80"/>
      <c r="J80" s="151"/>
      <c r="N80" s="80"/>
      <c r="Y80" s="34"/>
      <c r="Z80" s="34"/>
      <c r="AA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N80" s="34"/>
      <c r="AO80" s="34"/>
      <c r="AP80" s="34"/>
    </row>
    <row r="81" spans="1:42" ht="13.5" x14ac:dyDescent="0.25">
      <c r="A81" s="329"/>
      <c r="B81" s="333" t="s">
        <v>6</v>
      </c>
      <c r="C81" s="356">
        <f t="shared" si="10"/>
        <v>0</v>
      </c>
      <c r="D81" s="348">
        <f t="shared" si="10"/>
        <v>0</v>
      </c>
      <c r="E81" s="345">
        <v>0.2</v>
      </c>
      <c r="F81" s="346">
        <v>0.3</v>
      </c>
      <c r="G81" s="347">
        <f>E81-F81</f>
        <v>-9.9999999999999978E-2</v>
      </c>
      <c r="H81" s="149"/>
      <c r="I81" s="80"/>
      <c r="J81" s="151"/>
      <c r="N81" s="80"/>
      <c r="Y81" s="34"/>
      <c r="Z81" s="34"/>
      <c r="AA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N81" s="34"/>
      <c r="AO81" s="34"/>
      <c r="AP81" s="34"/>
    </row>
    <row r="82" spans="1:42" ht="13.5" x14ac:dyDescent="0.25">
      <c r="A82" s="329"/>
      <c r="B82" s="333" t="s">
        <v>8</v>
      </c>
      <c r="C82" s="356">
        <f t="shared" si="10"/>
        <v>1</v>
      </c>
      <c r="D82" s="344">
        <f t="shared" si="10"/>
        <v>5.5555555555555552E-2</v>
      </c>
      <c r="E82" s="345">
        <v>0</v>
      </c>
      <c r="F82" s="346"/>
      <c r="G82" s="347"/>
      <c r="H82" s="149"/>
      <c r="I82" s="80"/>
      <c r="J82" s="151"/>
      <c r="N82" s="80"/>
      <c r="Y82" s="34"/>
      <c r="Z82" s="34"/>
      <c r="AA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N82" s="34"/>
      <c r="AO82" s="34"/>
      <c r="AP82" s="34"/>
    </row>
    <row r="83" spans="1:42" ht="13.5" x14ac:dyDescent="0.25">
      <c r="A83" s="329"/>
      <c r="B83" s="333" t="s">
        <v>9</v>
      </c>
      <c r="C83" s="356">
        <f t="shared" si="10"/>
        <v>4</v>
      </c>
      <c r="D83" s="344">
        <f t="shared" si="10"/>
        <v>9.5238095238095233E-2</v>
      </c>
      <c r="E83" s="345">
        <v>5.7000000000000002E-2</v>
      </c>
      <c r="F83" s="346">
        <v>0.10526315789473685</v>
      </c>
      <c r="G83" s="347">
        <f>E83-F83</f>
        <v>-4.8263157894736848E-2</v>
      </c>
      <c r="H83" s="149"/>
      <c r="I83" s="80"/>
      <c r="J83" s="151"/>
      <c r="N83" s="80"/>
      <c r="Y83" s="34"/>
      <c r="Z83" s="34"/>
      <c r="AA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N83" s="34"/>
      <c r="AO83" s="34"/>
      <c r="AP83" s="34"/>
    </row>
    <row r="84" spans="1:42" ht="13.5" x14ac:dyDescent="0.25">
      <c r="A84" s="329"/>
      <c r="B84" s="333" t="s">
        <v>10</v>
      </c>
      <c r="C84" s="356">
        <f t="shared" si="10"/>
        <v>14</v>
      </c>
      <c r="D84" s="344">
        <f t="shared" si="10"/>
        <v>0.34146341463414637</v>
      </c>
      <c r="E84" s="345">
        <v>0.91700000000000004</v>
      </c>
      <c r="F84" s="346">
        <v>0.93939393939393934</v>
      </c>
      <c r="G84" s="347">
        <f>E84-F84</f>
        <v>-2.2393939393939299E-2</v>
      </c>
      <c r="H84" s="149"/>
      <c r="I84" s="80"/>
      <c r="J84" s="151"/>
      <c r="N84" s="80"/>
      <c r="Y84" s="34"/>
      <c r="Z84" s="34"/>
      <c r="AA84" s="34"/>
      <c r="AC84" s="34"/>
      <c r="AF84" s="34"/>
      <c r="AG84" s="34"/>
      <c r="AH84" s="34"/>
      <c r="AJ84" s="34"/>
      <c r="AK84" s="34"/>
      <c r="AL84" s="34"/>
      <c r="AN84" s="34"/>
      <c r="AO84" s="34"/>
      <c r="AP84" s="34"/>
    </row>
    <row r="85" spans="1:42" ht="13.5" x14ac:dyDescent="0.25">
      <c r="A85" s="329"/>
      <c r="B85" s="333" t="s">
        <v>42</v>
      </c>
      <c r="C85" s="356">
        <f t="shared" si="10"/>
        <v>5</v>
      </c>
      <c r="D85" s="344">
        <f t="shared" si="10"/>
        <v>0.3125</v>
      </c>
      <c r="E85" s="345"/>
      <c r="F85" s="346"/>
      <c r="G85" s="347"/>
      <c r="H85" s="149"/>
      <c r="I85" s="80"/>
      <c r="J85" s="151"/>
      <c r="N85" s="80"/>
      <c r="Y85" s="34"/>
      <c r="Z85" s="34"/>
      <c r="AA85" s="34"/>
      <c r="AC85" s="34"/>
      <c r="AF85" s="34"/>
      <c r="AG85" s="34"/>
      <c r="AH85" s="34"/>
      <c r="AJ85" s="34"/>
      <c r="AK85" s="34"/>
      <c r="AL85" s="34"/>
      <c r="AN85" s="34"/>
      <c r="AO85" s="34"/>
      <c r="AP85" s="34"/>
    </row>
    <row r="86" spans="1:42" ht="13.5" x14ac:dyDescent="0.25">
      <c r="A86" s="329"/>
      <c r="B86" s="333" t="s">
        <v>5</v>
      </c>
      <c r="C86" s="356">
        <f t="shared" si="10"/>
        <v>42</v>
      </c>
      <c r="D86" s="344">
        <f t="shared" si="10"/>
        <v>0.39622641509433965</v>
      </c>
      <c r="E86" s="345">
        <v>0.219</v>
      </c>
      <c r="F86" s="346">
        <v>0.24175824175824176</v>
      </c>
      <c r="G86" s="347">
        <f>E86-F86</f>
        <v>-2.275824175824176E-2</v>
      </c>
      <c r="H86" s="149"/>
      <c r="I86" s="80"/>
      <c r="J86" s="151"/>
      <c r="N86" s="80"/>
      <c r="Y86" s="34"/>
      <c r="Z86" s="34"/>
      <c r="AA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N86" s="34"/>
      <c r="AO86" s="34"/>
      <c r="AP86" s="34"/>
    </row>
    <row r="87" spans="1:42" ht="13.5" x14ac:dyDescent="0.25">
      <c r="A87" s="329"/>
      <c r="B87" s="333" t="s">
        <v>12</v>
      </c>
      <c r="C87" s="356">
        <f t="shared" si="10"/>
        <v>7</v>
      </c>
      <c r="D87" s="344">
        <f t="shared" si="10"/>
        <v>0.22580645161290322</v>
      </c>
      <c r="E87" s="345">
        <v>0.35699999999999998</v>
      </c>
      <c r="F87" s="346">
        <v>0.125</v>
      </c>
      <c r="G87" s="347">
        <f>E87-F87</f>
        <v>0.23199999999999998</v>
      </c>
      <c r="H87" s="149"/>
      <c r="I87" s="80"/>
      <c r="J87" s="151"/>
      <c r="N87" s="80"/>
      <c r="Y87" s="34"/>
      <c r="Z87" s="34"/>
      <c r="AA87" s="34"/>
      <c r="AC87" s="34"/>
      <c r="AD87" s="34"/>
      <c r="AE87" s="34"/>
      <c r="AG87" s="34"/>
      <c r="AH87" s="34"/>
      <c r="AI87" s="34"/>
    </row>
    <row r="88" spans="1:42" ht="13.5" x14ac:dyDescent="0.25">
      <c r="A88" s="329"/>
      <c r="B88" s="333" t="s">
        <v>14</v>
      </c>
      <c r="C88" s="356">
        <f t="shared" si="10"/>
        <v>5</v>
      </c>
      <c r="D88" s="344">
        <f t="shared" si="10"/>
        <v>0.10869565217391304</v>
      </c>
      <c r="E88" s="345">
        <v>0.21</v>
      </c>
      <c r="F88" s="346">
        <v>0.20930232558139536</v>
      </c>
      <c r="G88" s="347">
        <f>E88-F88</f>
        <v>6.9767441860463242E-4</v>
      </c>
      <c r="H88" s="149"/>
      <c r="I88" s="80"/>
      <c r="J88" s="151"/>
      <c r="N88" s="80"/>
      <c r="Y88" s="34"/>
      <c r="Z88" s="34"/>
      <c r="AA88" s="34"/>
      <c r="AC88" s="34"/>
      <c r="AD88" s="34"/>
      <c r="AE88" s="34"/>
      <c r="AG88" s="34"/>
      <c r="AH88" s="34"/>
      <c r="AI88" s="34"/>
    </row>
    <row r="89" spans="1:42" ht="13.5" x14ac:dyDescent="0.25">
      <c r="A89" s="329"/>
      <c r="B89" s="333" t="s">
        <v>15</v>
      </c>
      <c r="C89" s="356">
        <f t="shared" si="10"/>
        <v>1</v>
      </c>
      <c r="D89" s="344">
        <f t="shared" si="10"/>
        <v>2.8571428571428571E-2</v>
      </c>
      <c r="E89" s="345">
        <v>4.2999999999999997E-2</v>
      </c>
      <c r="F89" s="346"/>
      <c r="G89" s="347"/>
      <c r="H89" s="149"/>
      <c r="I89" s="80"/>
      <c r="J89" s="151"/>
      <c r="N89" s="80"/>
      <c r="Y89" s="34"/>
      <c r="Z89" s="34"/>
      <c r="AA89" s="34"/>
      <c r="AC89" s="34"/>
      <c r="AD89" s="34"/>
      <c r="AE89" s="34"/>
      <c r="AG89" s="34"/>
      <c r="AH89" s="34"/>
      <c r="AI89" s="34"/>
    </row>
    <row r="90" spans="1:42" ht="13.5" x14ac:dyDescent="0.25">
      <c r="A90" s="329"/>
      <c r="B90" s="333" t="s">
        <v>16</v>
      </c>
      <c r="C90" s="356">
        <f t="shared" si="10"/>
        <v>108</v>
      </c>
      <c r="D90" s="344">
        <f t="shared" si="10"/>
        <v>0.93103448275862066</v>
      </c>
      <c r="E90" s="349">
        <v>0.54500000000000004</v>
      </c>
      <c r="F90" s="346"/>
      <c r="G90" s="347"/>
      <c r="H90" s="149"/>
      <c r="I90" s="80"/>
      <c r="J90" s="151"/>
      <c r="Y90" s="34"/>
      <c r="Z90" s="34"/>
      <c r="AA90" s="34"/>
      <c r="AC90" s="34"/>
      <c r="AD90" s="34"/>
      <c r="AE90" s="34"/>
      <c r="AG90" s="34"/>
      <c r="AH90" s="34"/>
      <c r="AI90" s="34"/>
    </row>
    <row r="91" spans="1:42" ht="13.5" x14ac:dyDescent="0.25">
      <c r="A91" s="329"/>
      <c r="B91" s="333" t="s">
        <v>35</v>
      </c>
      <c r="C91" s="356">
        <f t="shared" si="10"/>
        <v>2</v>
      </c>
      <c r="D91" s="344">
        <f t="shared" si="10"/>
        <v>7.1428571428571425E-2</v>
      </c>
      <c r="E91" s="345"/>
      <c r="F91" s="346"/>
      <c r="G91" s="347"/>
      <c r="H91" s="149"/>
      <c r="I91" s="80"/>
      <c r="J91" s="151"/>
      <c r="Y91" s="34"/>
      <c r="Z91" s="34"/>
      <c r="AA91" s="34"/>
      <c r="AC91" s="34"/>
      <c r="AD91" s="34"/>
      <c r="AE91" s="34"/>
      <c r="AG91" s="34"/>
      <c r="AH91" s="34"/>
      <c r="AI91" s="34"/>
    </row>
    <row r="92" spans="1:42" ht="13.5" x14ac:dyDescent="0.25">
      <c r="A92" s="329"/>
      <c r="B92" s="333" t="s">
        <v>17</v>
      </c>
      <c r="C92" s="356">
        <f t="shared" si="10"/>
        <v>1</v>
      </c>
      <c r="D92" s="344">
        <f t="shared" si="10"/>
        <v>0.25</v>
      </c>
      <c r="E92" s="345">
        <v>0.77300000000000002</v>
      </c>
      <c r="F92" s="346"/>
      <c r="G92" s="347"/>
      <c r="H92" s="149"/>
      <c r="I92" s="80"/>
      <c r="J92" s="151"/>
      <c r="Y92" s="34"/>
      <c r="Z92" s="34"/>
      <c r="AA92" s="34"/>
      <c r="AC92" s="34"/>
      <c r="AD92" s="34"/>
      <c r="AE92" s="34"/>
      <c r="AG92" s="34"/>
      <c r="AH92" s="34"/>
      <c r="AI92" s="34"/>
    </row>
    <row r="93" spans="1:42" ht="13.5" x14ac:dyDescent="0.25">
      <c r="A93" s="329"/>
      <c r="B93" s="333" t="s">
        <v>138</v>
      </c>
      <c r="C93" s="356">
        <f t="shared" si="10"/>
        <v>5</v>
      </c>
      <c r="D93" s="344">
        <f t="shared" si="10"/>
        <v>1</v>
      </c>
      <c r="E93" s="345">
        <v>1</v>
      </c>
      <c r="F93" s="346"/>
      <c r="G93" s="347"/>
      <c r="H93" s="149"/>
      <c r="I93" s="80"/>
      <c r="J93" s="151"/>
      <c r="Y93" s="34"/>
      <c r="Z93" s="34"/>
      <c r="AA93" s="34"/>
      <c r="AC93" s="34"/>
      <c r="AD93" s="34"/>
      <c r="AE93" s="34"/>
      <c r="AG93" s="34"/>
      <c r="AH93" s="34"/>
      <c r="AI93" s="34"/>
    </row>
    <row r="94" spans="1:42" ht="13.5" x14ac:dyDescent="0.25">
      <c r="A94" s="329"/>
      <c r="B94" s="333" t="s">
        <v>18</v>
      </c>
      <c r="C94" s="356">
        <f t="shared" si="10"/>
        <v>6</v>
      </c>
      <c r="D94" s="344">
        <f t="shared" si="10"/>
        <v>0.46153846153846156</v>
      </c>
      <c r="E94" s="345">
        <v>0.34599999999999997</v>
      </c>
      <c r="F94" s="346">
        <v>0.55319148936170215</v>
      </c>
      <c r="G94" s="347">
        <f>E94-F94</f>
        <v>-0.20719148936170217</v>
      </c>
      <c r="H94" s="149"/>
      <c r="I94" s="150"/>
      <c r="J94" s="151"/>
      <c r="Y94" s="34"/>
      <c r="Z94" s="34"/>
      <c r="AA94" s="34"/>
      <c r="AC94" s="34"/>
      <c r="AD94" s="34"/>
      <c r="AE94" s="34"/>
      <c r="AG94" s="34"/>
      <c r="AH94" s="34"/>
      <c r="AI94" s="34"/>
    </row>
    <row r="95" spans="1:42" ht="13.5" x14ac:dyDescent="0.25">
      <c r="A95" s="329"/>
      <c r="B95" s="333" t="s">
        <v>19</v>
      </c>
      <c r="C95" s="356">
        <f t="shared" si="10"/>
        <v>2</v>
      </c>
      <c r="D95" s="344">
        <f t="shared" si="10"/>
        <v>0.14285714285714285</v>
      </c>
      <c r="E95" s="345">
        <v>0</v>
      </c>
      <c r="F95" s="346">
        <v>0.21875</v>
      </c>
      <c r="G95" s="347">
        <f>E95-F95</f>
        <v>-0.21875</v>
      </c>
      <c r="H95" s="149"/>
      <c r="I95" s="150"/>
      <c r="J95" s="151"/>
      <c r="Y95" s="34"/>
      <c r="Z95" s="34"/>
      <c r="AA95" s="34"/>
      <c r="AC95" s="34"/>
      <c r="AD95" s="34"/>
      <c r="AE95" s="34"/>
      <c r="AG95" s="34"/>
      <c r="AH95" s="34"/>
      <c r="AI95" s="34"/>
    </row>
    <row r="96" spans="1:42" ht="13.5" x14ac:dyDescent="0.25">
      <c r="A96" s="329"/>
      <c r="B96" s="333" t="s">
        <v>20</v>
      </c>
      <c r="C96" s="356">
        <f t="shared" si="10"/>
        <v>11</v>
      </c>
      <c r="D96" s="344">
        <f t="shared" si="10"/>
        <v>0.24444444444444444</v>
      </c>
      <c r="E96" s="345">
        <v>0.46500000000000002</v>
      </c>
      <c r="F96" s="346"/>
      <c r="G96" s="347"/>
      <c r="H96" s="149"/>
      <c r="I96" s="150"/>
      <c r="J96" s="151"/>
      <c r="Y96" s="34"/>
      <c r="Z96" s="34"/>
      <c r="AA96" s="34"/>
      <c r="AC96" s="34"/>
      <c r="AD96" s="34"/>
      <c r="AE96" s="34"/>
      <c r="AG96" s="34"/>
      <c r="AH96" s="34"/>
      <c r="AI96" s="34"/>
    </row>
    <row r="97" spans="1:35" ht="13.5" x14ac:dyDescent="0.25">
      <c r="A97" s="329"/>
      <c r="B97" s="333" t="s">
        <v>36</v>
      </c>
      <c r="C97" s="356">
        <f t="shared" si="10"/>
        <v>3</v>
      </c>
      <c r="D97" s="344">
        <f t="shared" si="10"/>
        <v>0.12</v>
      </c>
      <c r="E97" s="345"/>
      <c r="F97" s="346"/>
      <c r="G97" s="347"/>
      <c r="H97" s="149"/>
      <c r="I97" s="150"/>
      <c r="J97" s="151"/>
    </row>
    <row r="98" spans="1:35" ht="13.5" x14ac:dyDescent="0.25">
      <c r="A98" s="329"/>
      <c r="B98" s="333" t="s">
        <v>37</v>
      </c>
      <c r="C98" s="356">
        <f t="shared" si="10"/>
        <v>8</v>
      </c>
      <c r="D98" s="344">
        <f t="shared" si="10"/>
        <v>0.26666666666666666</v>
      </c>
      <c r="E98" s="345"/>
      <c r="F98" s="346"/>
      <c r="G98" s="347"/>
      <c r="H98" s="149"/>
      <c r="I98" s="150"/>
      <c r="J98" s="151"/>
    </row>
    <row r="99" spans="1:35" ht="13.5" x14ac:dyDescent="0.25">
      <c r="A99" s="329"/>
      <c r="B99" s="333" t="s">
        <v>40</v>
      </c>
      <c r="C99" s="356">
        <f t="shared" si="10"/>
        <v>43</v>
      </c>
      <c r="D99" s="344">
        <f t="shared" si="10"/>
        <v>0.74137931034482762</v>
      </c>
      <c r="E99" s="345">
        <v>0.93400000000000005</v>
      </c>
      <c r="F99" s="346">
        <v>0.71111111111111114</v>
      </c>
      <c r="G99" s="347">
        <f>E99-F99</f>
        <v>0.22288888888888891</v>
      </c>
      <c r="H99" s="149"/>
      <c r="I99" s="150"/>
      <c r="J99" s="151"/>
    </row>
    <row r="100" spans="1:35" ht="13.5" x14ac:dyDescent="0.25">
      <c r="A100" s="329"/>
      <c r="B100" s="333" t="s">
        <v>21</v>
      </c>
      <c r="C100" s="356">
        <f t="shared" si="10"/>
        <v>11</v>
      </c>
      <c r="D100" s="344">
        <f t="shared" si="10"/>
        <v>0.47826086956521741</v>
      </c>
      <c r="E100" s="345">
        <v>0.68</v>
      </c>
      <c r="F100" s="346">
        <v>0.66666666666666674</v>
      </c>
      <c r="G100" s="347">
        <f>E100-F100</f>
        <v>1.3333333333333308E-2</v>
      </c>
      <c r="H100" s="149"/>
      <c r="I100" s="150"/>
      <c r="J100" s="151"/>
    </row>
    <row r="101" spans="1:35" ht="13.5" x14ac:dyDescent="0.25">
      <c r="A101" s="329"/>
      <c r="B101" s="333" t="s">
        <v>7</v>
      </c>
      <c r="C101" s="356">
        <f t="shared" si="10"/>
        <v>8</v>
      </c>
      <c r="D101" s="344">
        <f t="shared" si="10"/>
        <v>0.11594202898550725</v>
      </c>
      <c r="E101" s="345">
        <v>0.157</v>
      </c>
      <c r="F101" s="346">
        <v>0.16129032258064516</v>
      </c>
      <c r="G101" s="347">
        <f>E101-F101</f>
        <v>-4.2903225806451561E-3</v>
      </c>
      <c r="H101" s="149"/>
      <c r="I101" s="150"/>
      <c r="J101" s="151"/>
    </row>
    <row r="102" spans="1:35" ht="13.5" x14ac:dyDescent="0.25">
      <c r="A102" s="329"/>
      <c r="B102" s="333" t="s">
        <v>32</v>
      </c>
      <c r="C102" s="356">
        <f t="shared" si="10"/>
        <v>0</v>
      </c>
      <c r="D102" s="344">
        <f t="shared" si="10"/>
        <v>0</v>
      </c>
      <c r="E102" s="345"/>
      <c r="F102" s="346">
        <v>0</v>
      </c>
      <c r="G102" s="347"/>
      <c r="H102" s="149"/>
      <c r="I102" s="150"/>
      <c r="J102" s="151"/>
    </row>
    <row r="103" spans="1:35" ht="13.5" x14ac:dyDescent="0.25">
      <c r="A103" s="329"/>
      <c r="B103" s="333" t="s">
        <v>3</v>
      </c>
      <c r="C103" s="356">
        <f t="shared" si="10"/>
        <v>2</v>
      </c>
      <c r="D103" s="344">
        <f t="shared" si="10"/>
        <v>0.10526315789473684</v>
      </c>
      <c r="E103" s="345">
        <v>0.35699999999999998</v>
      </c>
      <c r="F103" s="346">
        <v>0.73333333333333328</v>
      </c>
      <c r="G103" s="347">
        <f>E103-F103</f>
        <v>-0.3763333333333333</v>
      </c>
      <c r="H103" s="149"/>
      <c r="I103" s="150"/>
      <c r="J103" s="151"/>
    </row>
    <row r="104" spans="1:35" ht="13.5" x14ac:dyDescent="0.25">
      <c r="A104" s="329"/>
      <c r="B104" s="333" t="s">
        <v>139</v>
      </c>
      <c r="C104" s="356">
        <f t="shared" si="10"/>
        <v>7</v>
      </c>
      <c r="D104" s="344">
        <f t="shared" si="10"/>
        <v>0.30434782608695654</v>
      </c>
      <c r="E104" s="345">
        <v>0.44400000000000001</v>
      </c>
      <c r="F104" s="346">
        <v>0.17105263157894737</v>
      </c>
      <c r="G104" s="347">
        <f>E104-F104</f>
        <v>0.27294736842105261</v>
      </c>
      <c r="H104" s="149"/>
      <c r="I104" s="80"/>
      <c r="J104" s="151"/>
      <c r="N104" s="80"/>
      <c r="Y104" s="34"/>
      <c r="Z104" s="34"/>
      <c r="AA104" s="34"/>
      <c r="AC104" s="34"/>
      <c r="AD104" s="34"/>
      <c r="AE104" s="34"/>
      <c r="AG104" s="34"/>
      <c r="AH104" s="34"/>
      <c r="AI104" s="34"/>
    </row>
    <row r="105" spans="1:35" ht="13.5" x14ac:dyDescent="0.25">
      <c r="A105" s="329"/>
      <c r="B105" s="334"/>
      <c r="C105" s="356"/>
      <c r="D105" s="344"/>
      <c r="E105" s="345"/>
      <c r="F105" s="346"/>
      <c r="G105" s="347"/>
      <c r="H105" s="149"/>
      <c r="I105" s="150"/>
      <c r="J105" s="151"/>
    </row>
    <row r="106" spans="1:35" ht="13.5" x14ac:dyDescent="0.25">
      <c r="A106" s="330"/>
      <c r="B106" s="354" t="s">
        <v>22</v>
      </c>
      <c r="C106" s="357">
        <f>C38</f>
        <v>344</v>
      </c>
      <c r="D106" s="351">
        <f>D38</f>
        <v>0.32918660287081342</v>
      </c>
      <c r="E106" s="359">
        <v>0.372</v>
      </c>
      <c r="F106" s="352">
        <v>0.39097744360902253</v>
      </c>
      <c r="G106" s="353">
        <f>E106-F106</f>
        <v>-1.8977443609022537E-2</v>
      </c>
      <c r="H106" s="149"/>
      <c r="I106" s="150"/>
      <c r="J106" s="151"/>
    </row>
    <row r="107" spans="1:35" ht="13.5" x14ac:dyDescent="0.25">
      <c r="A107" s="153"/>
      <c r="B107" s="153"/>
      <c r="C107" s="153"/>
      <c r="D107" s="153"/>
      <c r="E107" s="153"/>
      <c r="F107" s="153"/>
      <c r="G107" s="154"/>
      <c r="H107" s="151"/>
      <c r="I107" s="153"/>
      <c r="J107" s="153"/>
    </row>
    <row r="108" spans="1:35" ht="13.5" x14ac:dyDescent="0.25">
      <c r="A108" s="153" t="s">
        <v>44</v>
      </c>
      <c r="B108" s="153"/>
      <c r="C108" s="153"/>
      <c r="D108" s="153"/>
      <c r="E108" s="153"/>
      <c r="G108" s="153"/>
    </row>
    <row r="109" spans="1:35" x14ac:dyDescent="0.2">
      <c r="A109" s="432" t="s">
        <v>0</v>
      </c>
      <c r="B109" s="571" t="s">
        <v>0</v>
      </c>
      <c r="C109" s="659" t="s">
        <v>93</v>
      </c>
      <c r="D109" s="660"/>
      <c r="E109" s="660"/>
      <c r="F109" s="660"/>
      <c r="G109" s="660"/>
      <c r="H109" s="660"/>
      <c r="I109" s="660"/>
      <c r="J109" s="660"/>
      <c r="K109" s="660"/>
      <c r="L109" s="660"/>
      <c r="M109" s="660"/>
      <c r="N109" s="660"/>
      <c r="O109" s="660"/>
      <c r="P109" s="660"/>
      <c r="Q109" s="660"/>
      <c r="R109" s="660"/>
      <c r="S109" s="660"/>
      <c r="T109" s="660"/>
      <c r="U109" s="660"/>
      <c r="V109" s="660"/>
      <c r="W109" s="660"/>
      <c r="X109" s="660"/>
      <c r="Y109" s="660"/>
      <c r="Z109" s="660"/>
      <c r="AA109" s="660"/>
      <c r="AB109" s="660"/>
      <c r="AC109" s="660"/>
      <c r="AD109" s="661"/>
    </row>
    <row r="110" spans="1:35" ht="12.75" x14ac:dyDescent="0.2">
      <c r="A110" s="502"/>
      <c r="B110" s="244"/>
      <c r="C110" s="662" t="s">
        <v>94</v>
      </c>
      <c r="D110" s="662"/>
      <c r="E110" s="662"/>
      <c r="F110" s="662"/>
      <c r="G110" s="663" t="s">
        <v>95</v>
      </c>
      <c r="H110" s="663"/>
      <c r="I110" s="663"/>
      <c r="J110" s="663"/>
      <c r="K110" s="663" t="s">
        <v>96</v>
      </c>
      <c r="L110" s="663"/>
      <c r="M110" s="663"/>
      <c r="N110" s="663"/>
      <c r="O110" s="663" t="s">
        <v>97</v>
      </c>
      <c r="P110" s="663"/>
      <c r="Q110" s="663"/>
      <c r="R110" s="663"/>
      <c r="S110" s="663" t="s">
        <v>98</v>
      </c>
      <c r="T110" s="663"/>
      <c r="U110" s="663"/>
      <c r="V110" s="663"/>
      <c r="W110" s="663" t="s">
        <v>52</v>
      </c>
      <c r="X110" s="663"/>
      <c r="Y110" s="663"/>
      <c r="Z110" s="663"/>
      <c r="AA110" s="663" t="s">
        <v>22</v>
      </c>
      <c r="AB110" s="663"/>
      <c r="AC110" s="663"/>
      <c r="AD110" s="664"/>
    </row>
    <row r="111" spans="1:35" ht="22.5" x14ac:dyDescent="0.2">
      <c r="A111" s="502"/>
      <c r="B111" s="244"/>
      <c r="C111" s="554" t="s">
        <v>53</v>
      </c>
      <c r="D111" s="554" t="s">
        <v>54</v>
      </c>
      <c r="E111" s="554" t="s">
        <v>55</v>
      </c>
      <c r="F111" s="554" t="s">
        <v>99</v>
      </c>
      <c r="G111" s="554" t="s">
        <v>53</v>
      </c>
      <c r="H111" s="554" t="s">
        <v>54</v>
      </c>
      <c r="I111" s="554" t="s">
        <v>55</v>
      </c>
      <c r="J111" s="554" t="s">
        <v>99</v>
      </c>
      <c r="K111" s="554" t="s">
        <v>53</v>
      </c>
      <c r="L111" s="554" t="s">
        <v>54</v>
      </c>
      <c r="M111" s="554" t="s">
        <v>55</v>
      </c>
      <c r="N111" s="554" t="s">
        <v>99</v>
      </c>
      <c r="O111" s="554" t="s">
        <v>53</v>
      </c>
      <c r="P111" s="554" t="s">
        <v>54</v>
      </c>
      <c r="Q111" s="554" t="s">
        <v>55</v>
      </c>
      <c r="R111" s="554" t="s">
        <v>99</v>
      </c>
      <c r="S111" s="554" t="s">
        <v>53</v>
      </c>
      <c r="T111" s="554" t="s">
        <v>54</v>
      </c>
      <c r="U111" s="554" t="s">
        <v>55</v>
      </c>
      <c r="V111" s="554" t="s">
        <v>99</v>
      </c>
      <c r="W111" s="554" t="s">
        <v>53</v>
      </c>
      <c r="X111" s="554" t="s">
        <v>54</v>
      </c>
      <c r="Y111" s="554" t="s">
        <v>55</v>
      </c>
      <c r="Z111" s="554" t="s">
        <v>99</v>
      </c>
      <c r="AA111" s="554" t="s">
        <v>53</v>
      </c>
      <c r="AB111" s="554" t="s">
        <v>54</v>
      </c>
      <c r="AC111" s="554" t="s">
        <v>55</v>
      </c>
      <c r="AD111" s="503" t="s">
        <v>99</v>
      </c>
    </row>
    <row r="112" spans="1:35" ht="13.5" x14ac:dyDescent="0.2">
      <c r="A112" s="504" t="s">
        <v>26</v>
      </c>
      <c r="B112" s="321" t="s">
        <v>1</v>
      </c>
      <c r="C112" s="313">
        <v>1</v>
      </c>
      <c r="D112" s="298">
        <f>IF($AA112=0,0,C112/$AA112)</f>
        <v>0.14285714285714285</v>
      </c>
      <c r="E112" s="299">
        <f>C112/C$143</f>
        <v>1.7241379310344827E-2</v>
      </c>
      <c r="F112" s="300">
        <f>IF($AA$143=0,0,C112/$AA$143)</f>
        <v>2.9585798816568047E-3</v>
      </c>
      <c r="G112" s="297">
        <v>3</v>
      </c>
      <c r="H112" s="298">
        <f t="shared" ref="H112:H141" si="11">IF($AA112=0,0,G112/$AA112)</f>
        <v>0.42857142857142855</v>
      </c>
      <c r="I112" s="299">
        <f t="shared" ref="I112:I141" si="12">G112/G$143</f>
        <v>7.6923076923076927E-2</v>
      </c>
      <c r="J112" s="320">
        <f t="shared" ref="J112:J143" si="13">IF($AA$143=0,0,G112/$AA$143)</f>
        <v>8.8757396449704144E-3</v>
      </c>
      <c r="K112" s="313">
        <v>2</v>
      </c>
      <c r="L112" s="298">
        <f t="shared" ref="L112:L141" si="14">IF($AA112=0,0,K112/$AA112)</f>
        <v>0.2857142857142857</v>
      </c>
      <c r="M112" s="299">
        <f t="shared" ref="M112:M141" si="15">K112/K$143</f>
        <v>7.6923076923076927E-2</v>
      </c>
      <c r="N112" s="300">
        <f t="shared" ref="N112:N143" si="16">IF($AA$143=0,0,K112/$AA$143)</f>
        <v>5.9171597633136093E-3</v>
      </c>
      <c r="O112" s="297">
        <v>6</v>
      </c>
      <c r="P112" s="298">
        <f t="shared" ref="P112:P141" si="17">IF($AA112=0,0,O112/$AA112)</f>
        <v>0.8571428571428571</v>
      </c>
      <c r="Q112" s="299">
        <f t="shared" ref="Q112:Q141" si="18">O112/O$143</f>
        <v>2.3076923076923078E-2</v>
      </c>
      <c r="R112" s="320">
        <f t="shared" ref="R112:R143" si="19">IF($AA$143=0,0,O112/$AA$143)</f>
        <v>1.7751479289940829E-2</v>
      </c>
      <c r="S112" s="297">
        <v>0</v>
      </c>
      <c r="T112" s="298">
        <f t="shared" ref="T112:T141" si="20">IF($AA112=0,0,S112/$AA112)</f>
        <v>0</v>
      </c>
      <c r="U112" s="299">
        <f t="shared" ref="U112:U141" si="21">S112/S$143</f>
        <v>0</v>
      </c>
      <c r="V112" s="320">
        <f t="shared" ref="V112:V143" si="22">IF($AA$143=0,0,S112/$AA$143)</f>
        <v>0</v>
      </c>
      <c r="W112" s="313">
        <v>3</v>
      </c>
      <c r="X112" s="298">
        <f t="shared" ref="X112:X141" si="23">IF($AA112=0,0,W112/$AA112)</f>
        <v>0.42857142857142855</v>
      </c>
      <c r="Y112" s="299">
        <f t="shared" ref="Y112:Y141" si="24">W112/W$143</f>
        <v>3.4883720930232558E-2</v>
      </c>
      <c r="Z112" s="300">
        <f t="shared" ref="Z112:Z143" si="25">IF($AA$143=0,0,W112/$AA$143)</f>
        <v>8.8757396449704144E-3</v>
      </c>
      <c r="AA112" s="297">
        <v>7</v>
      </c>
      <c r="AB112" s="298">
        <f t="shared" ref="AB112:AB141" si="26">IF($AA112=0,0,AA112/$AA112)</f>
        <v>1</v>
      </c>
      <c r="AC112" s="299">
        <f t="shared" ref="AC112:AC141" si="27">AA112/AA$143</f>
        <v>2.0710059171597635E-2</v>
      </c>
      <c r="AD112" s="505">
        <f t="shared" ref="AD112:AD143" si="28">IF($AA$143=0,0,AA112/$AA$143)</f>
        <v>2.0710059171597635E-2</v>
      </c>
    </row>
    <row r="113" spans="1:50" ht="13.5" x14ac:dyDescent="0.2">
      <c r="A113" s="506"/>
      <c r="B113" s="321" t="s">
        <v>2</v>
      </c>
      <c r="C113" s="314">
        <v>20</v>
      </c>
      <c r="D113" s="302">
        <f t="shared" ref="D113:D141" si="29">IF($AA113=0,0,C113/$AA113)</f>
        <v>0.95238095238095233</v>
      </c>
      <c r="E113" s="303">
        <f t="shared" ref="E113:E141" si="30">C113/C$143</f>
        <v>0.34482758620689657</v>
      </c>
      <c r="F113" s="304">
        <f t="shared" ref="F113:F143" si="31">IF($AA$143=0,0,C113/$AA$143)</f>
        <v>5.9171597633136092E-2</v>
      </c>
      <c r="G113" s="301">
        <v>4</v>
      </c>
      <c r="H113" s="302">
        <f t="shared" si="11"/>
        <v>0.19047619047619047</v>
      </c>
      <c r="I113" s="303">
        <f t="shared" si="12"/>
        <v>0.10256410256410256</v>
      </c>
      <c r="J113" s="317">
        <f t="shared" si="13"/>
        <v>1.1834319526627219E-2</v>
      </c>
      <c r="K113" s="314">
        <v>0</v>
      </c>
      <c r="L113" s="302">
        <f t="shared" si="14"/>
        <v>0</v>
      </c>
      <c r="M113" s="303">
        <f t="shared" si="15"/>
        <v>0</v>
      </c>
      <c r="N113" s="304">
        <f t="shared" si="16"/>
        <v>0</v>
      </c>
      <c r="O113" s="301">
        <v>19</v>
      </c>
      <c r="P113" s="302">
        <f t="shared" si="17"/>
        <v>0.90476190476190477</v>
      </c>
      <c r="Q113" s="303">
        <f t="shared" si="18"/>
        <v>7.3076923076923081E-2</v>
      </c>
      <c r="R113" s="317">
        <f t="shared" si="19"/>
        <v>5.6213017751479293E-2</v>
      </c>
      <c r="S113" s="301">
        <v>3</v>
      </c>
      <c r="T113" s="302">
        <f t="shared" si="20"/>
        <v>0.14285714285714285</v>
      </c>
      <c r="U113" s="303">
        <f t="shared" si="21"/>
        <v>8.8235294117647065E-2</v>
      </c>
      <c r="V113" s="317">
        <f t="shared" si="22"/>
        <v>8.8757396449704144E-3</v>
      </c>
      <c r="W113" s="314">
        <v>1</v>
      </c>
      <c r="X113" s="302">
        <f t="shared" si="23"/>
        <v>4.7619047619047616E-2</v>
      </c>
      <c r="Y113" s="303">
        <f t="shared" si="24"/>
        <v>1.1627906976744186E-2</v>
      </c>
      <c r="Z113" s="304">
        <f t="shared" si="25"/>
        <v>2.9585798816568047E-3</v>
      </c>
      <c r="AA113" s="301">
        <v>21</v>
      </c>
      <c r="AB113" s="302">
        <f t="shared" si="26"/>
        <v>1</v>
      </c>
      <c r="AC113" s="303">
        <f t="shared" si="27"/>
        <v>6.2130177514792898E-2</v>
      </c>
      <c r="AD113" s="507">
        <f t="shared" si="28"/>
        <v>6.2130177514792898E-2</v>
      </c>
    </row>
    <row r="114" spans="1:50" ht="13.5" x14ac:dyDescent="0.2">
      <c r="A114" s="506"/>
      <c r="B114" s="321" t="s">
        <v>41</v>
      </c>
      <c r="C114" s="314">
        <v>0</v>
      </c>
      <c r="D114" s="302">
        <f t="shared" si="29"/>
        <v>0</v>
      </c>
      <c r="E114" s="303">
        <f t="shared" si="30"/>
        <v>0</v>
      </c>
      <c r="F114" s="304">
        <f t="shared" si="31"/>
        <v>0</v>
      </c>
      <c r="G114" s="301">
        <v>2</v>
      </c>
      <c r="H114" s="302">
        <f t="shared" si="11"/>
        <v>1</v>
      </c>
      <c r="I114" s="303">
        <f t="shared" si="12"/>
        <v>5.128205128205128E-2</v>
      </c>
      <c r="J114" s="317">
        <f t="shared" si="13"/>
        <v>5.9171597633136093E-3</v>
      </c>
      <c r="K114" s="314">
        <v>0</v>
      </c>
      <c r="L114" s="302">
        <f t="shared" si="14"/>
        <v>0</v>
      </c>
      <c r="M114" s="303">
        <f t="shared" si="15"/>
        <v>0</v>
      </c>
      <c r="N114" s="304">
        <f t="shared" si="16"/>
        <v>0</v>
      </c>
      <c r="O114" s="301">
        <v>1</v>
      </c>
      <c r="P114" s="302">
        <f t="shared" si="17"/>
        <v>0.5</v>
      </c>
      <c r="Q114" s="303">
        <f t="shared" si="18"/>
        <v>3.8461538461538464E-3</v>
      </c>
      <c r="R114" s="317">
        <f t="shared" si="19"/>
        <v>2.9585798816568047E-3</v>
      </c>
      <c r="S114" s="301">
        <v>1</v>
      </c>
      <c r="T114" s="302">
        <f t="shared" si="20"/>
        <v>0.5</v>
      </c>
      <c r="U114" s="303">
        <f t="shared" si="21"/>
        <v>2.9411764705882353E-2</v>
      </c>
      <c r="V114" s="317">
        <f t="shared" si="22"/>
        <v>2.9585798816568047E-3</v>
      </c>
      <c r="W114" s="314">
        <v>2</v>
      </c>
      <c r="X114" s="302">
        <f t="shared" si="23"/>
        <v>1</v>
      </c>
      <c r="Y114" s="303">
        <f t="shared" si="24"/>
        <v>2.3255813953488372E-2</v>
      </c>
      <c r="Z114" s="304">
        <f t="shared" si="25"/>
        <v>5.9171597633136093E-3</v>
      </c>
      <c r="AA114" s="301">
        <v>2</v>
      </c>
      <c r="AB114" s="302">
        <f t="shared" si="26"/>
        <v>1</v>
      </c>
      <c r="AC114" s="303">
        <f t="shared" si="27"/>
        <v>5.9171597633136093E-3</v>
      </c>
      <c r="AD114" s="507">
        <f t="shared" si="28"/>
        <v>5.9171597633136093E-3</v>
      </c>
    </row>
    <row r="115" spans="1:50" ht="13.5" x14ac:dyDescent="0.2">
      <c r="A115" s="506"/>
      <c r="B115" s="321" t="s">
        <v>34</v>
      </c>
      <c r="C115" s="314">
        <v>4</v>
      </c>
      <c r="D115" s="302">
        <f t="shared" si="29"/>
        <v>0.66666666666666663</v>
      </c>
      <c r="E115" s="303">
        <f t="shared" si="30"/>
        <v>6.8965517241379309E-2</v>
      </c>
      <c r="F115" s="304">
        <f t="shared" si="31"/>
        <v>1.1834319526627219E-2</v>
      </c>
      <c r="G115" s="301">
        <v>2</v>
      </c>
      <c r="H115" s="302">
        <f t="shared" si="11"/>
        <v>0.33333333333333331</v>
      </c>
      <c r="I115" s="303">
        <f t="shared" si="12"/>
        <v>5.128205128205128E-2</v>
      </c>
      <c r="J115" s="317">
        <f t="shared" si="13"/>
        <v>5.9171597633136093E-3</v>
      </c>
      <c r="K115" s="314">
        <v>0</v>
      </c>
      <c r="L115" s="302">
        <f t="shared" si="14"/>
        <v>0</v>
      </c>
      <c r="M115" s="303">
        <f t="shared" si="15"/>
        <v>0</v>
      </c>
      <c r="N115" s="304">
        <f t="shared" si="16"/>
        <v>0</v>
      </c>
      <c r="O115" s="301">
        <v>4</v>
      </c>
      <c r="P115" s="302">
        <f t="shared" si="17"/>
        <v>0.66666666666666663</v>
      </c>
      <c r="Q115" s="303">
        <f t="shared" si="18"/>
        <v>1.5384615384615385E-2</v>
      </c>
      <c r="R115" s="317">
        <f t="shared" si="19"/>
        <v>1.1834319526627219E-2</v>
      </c>
      <c r="S115" s="301">
        <v>2</v>
      </c>
      <c r="T115" s="302">
        <f t="shared" si="20"/>
        <v>0.33333333333333331</v>
      </c>
      <c r="U115" s="303">
        <f t="shared" si="21"/>
        <v>5.8823529411764705E-2</v>
      </c>
      <c r="V115" s="317">
        <f t="shared" si="22"/>
        <v>5.9171597633136093E-3</v>
      </c>
      <c r="W115" s="314">
        <v>4</v>
      </c>
      <c r="X115" s="302">
        <f t="shared" si="23"/>
        <v>0.66666666666666663</v>
      </c>
      <c r="Y115" s="303">
        <f t="shared" si="24"/>
        <v>4.6511627906976744E-2</v>
      </c>
      <c r="Z115" s="304">
        <f t="shared" si="25"/>
        <v>1.1834319526627219E-2</v>
      </c>
      <c r="AA115" s="301">
        <v>6</v>
      </c>
      <c r="AB115" s="302">
        <f t="shared" si="26"/>
        <v>1</v>
      </c>
      <c r="AC115" s="303">
        <f t="shared" si="27"/>
        <v>1.7751479289940829E-2</v>
      </c>
      <c r="AD115" s="507">
        <f t="shared" si="28"/>
        <v>1.7751479289940829E-2</v>
      </c>
      <c r="AE115" s="34"/>
      <c r="AF115" s="34"/>
      <c r="AH115" s="34"/>
      <c r="AI115" s="34"/>
      <c r="AK115" s="34"/>
      <c r="AL115" s="34"/>
      <c r="AN115" s="34"/>
      <c r="AO115" s="34"/>
      <c r="AQ115" s="34"/>
      <c r="AR115" s="34"/>
      <c r="AT115" s="34"/>
      <c r="AU115" s="34"/>
      <c r="AW115" s="34"/>
      <c r="AX115" s="34"/>
    </row>
    <row r="116" spans="1:50" ht="13.5" x14ac:dyDescent="0.2">
      <c r="A116" s="506"/>
      <c r="B116" s="321" t="s">
        <v>13</v>
      </c>
      <c r="C116" s="314">
        <v>1</v>
      </c>
      <c r="D116" s="302">
        <f t="shared" si="29"/>
        <v>0.25</v>
      </c>
      <c r="E116" s="303">
        <f t="shared" si="30"/>
        <v>1.7241379310344827E-2</v>
      </c>
      <c r="F116" s="304">
        <f t="shared" si="31"/>
        <v>2.9585798816568047E-3</v>
      </c>
      <c r="G116" s="301">
        <v>1</v>
      </c>
      <c r="H116" s="302">
        <f t="shared" si="11"/>
        <v>0.25</v>
      </c>
      <c r="I116" s="303">
        <f t="shared" si="12"/>
        <v>2.564102564102564E-2</v>
      </c>
      <c r="J116" s="317">
        <f t="shared" si="13"/>
        <v>2.9585798816568047E-3</v>
      </c>
      <c r="K116" s="314">
        <v>1</v>
      </c>
      <c r="L116" s="302">
        <f t="shared" si="14"/>
        <v>0.25</v>
      </c>
      <c r="M116" s="303">
        <f t="shared" si="15"/>
        <v>3.8461538461538464E-2</v>
      </c>
      <c r="N116" s="304">
        <f t="shared" si="16"/>
        <v>2.9585798816568047E-3</v>
      </c>
      <c r="O116" s="301">
        <v>3</v>
      </c>
      <c r="P116" s="302">
        <f t="shared" si="17"/>
        <v>0.75</v>
      </c>
      <c r="Q116" s="303">
        <f t="shared" si="18"/>
        <v>1.1538461538461539E-2</v>
      </c>
      <c r="R116" s="317">
        <f t="shared" si="19"/>
        <v>8.8757396449704144E-3</v>
      </c>
      <c r="S116" s="301">
        <v>1</v>
      </c>
      <c r="T116" s="302">
        <f t="shared" si="20"/>
        <v>0.25</v>
      </c>
      <c r="U116" s="303">
        <f t="shared" si="21"/>
        <v>2.9411764705882353E-2</v>
      </c>
      <c r="V116" s="317">
        <f t="shared" si="22"/>
        <v>2.9585798816568047E-3</v>
      </c>
      <c r="W116" s="314">
        <v>0</v>
      </c>
      <c r="X116" s="302">
        <f t="shared" si="23"/>
        <v>0</v>
      </c>
      <c r="Y116" s="303">
        <f t="shared" si="24"/>
        <v>0</v>
      </c>
      <c r="Z116" s="304">
        <f t="shared" si="25"/>
        <v>0</v>
      </c>
      <c r="AA116" s="301">
        <v>4</v>
      </c>
      <c r="AB116" s="302">
        <f t="shared" si="26"/>
        <v>1</v>
      </c>
      <c r="AC116" s="303">
        <f t="shared" si="27"/>
        <v>1.1834319526627219E-2</v>
      </c>
      <c r="AD116" s="507">
        <f t="shared" si="28"/>
        <v>1.1834319526627219E-2</v>
      </c>
      <c r="AE116" s="34"/>
      <c r="AF116" s="34"/>
      <c r="AH116" s="34"/>
      <c r="AI116" s="34"/>
      <c r="AK116" s="34"/>
      <c r="AL116" s="34"/>
      <c r="AN116" s="34"/>
      <c r="AO116" s="34"/>
      <c r="AQ116" s="34"/>
      <c r="AR116" s="34"/>
      <c r="AT116" s="34"/>
      <c r="AU116" s="34"/>
      <c r="AW116" s="34"/>
      <c r="AX116" s="34"/>
    </row>
    <row r="117" spans="1:50" ht="13.5" x14ac:dyDescent="0.2">
      <c r="A117" s="506"/>
      <c r="B117" s="321" t="s">
        <v>4</v>
      </c>
      <c r="C117" s="314">
        <v>1</v>
      </c>
      <c r="D117" s="302">
        <f t="shared" si="29"/>
        <v>0.125</v>
      </c>
      <c r="E117" s="303">
        <f t="shared" si="30"/>
        <v>1.7241379310344827E-2</v>
      </c>
      <c r="F117" s="304">
        <f t="shared" si="31"/>
        <v>2.9585798816568047E-3</v>
      </c>
      <c r="G117" s="301">
        <v>0</v>
      </c>
      <c r="H117" s="302">
        <f t="shared" si="11"/>
        <v>0</v>
      </c>
      <c r="I117" s="303">
        <f t="shared" si="12"/>
        <v>0</v>
      </c>
      <c r="J117" s="317">
        <f t="shared" si="13"/>
        <v>0</v>
      </c>
      <c r="K117" s="314">
        <v>0</v>
      </c>
      <c r="L117" s="302">
        <f t="shared" si="14"/>
        <v>0</v>
      </c>
      <c r="M117" s="303">
        <f t="shared" si="15"/>
        <v>0</v>
      </c>
      <c r="N117" s="304">
        <f t="shared" si="16"/>
        <v>0</v>
      </c>
      <c r="O117" s="301">
        <v>3</v>
      </c>
      <c r="P117" s="302">
        <f t="shared" si="17"/>
        <v>0.375</v>
      </c>
      <c r="Q117" s="303">
        <f t="shared" si="18"/>
        <v>1.1538461538461539E-2</v>
      </c>
      <c r="R117" s="317">
        <f t="shared" si="19"/>
        <v>8.8757396449704144E-3</v>
      </c>
      <c r="S117" s="301">
        <v>1</v>
      </c>
      <c r="T117" s="302">
        <f t="shared" si="20"/>
        <v>0.125</v>
      </c>
      <c r="U117" s="303">
        <f t="shared" si="21"/>
        <v>2.9411764705882353E-2</v>
      </c>
      <c r="V117" s="317">
        <f t="shared" si="22"/>
        <v>2.9585798816568047E-3</v>
      </c>
      <c r="W117" s="314">
        <v>8</v>
      </c>
      <c r="X117" s="302">
        <f t="shared" si="23"/>
        <v>1</v>
      </c>
      <c r="Y117" s="303">
        <f t="shared" si="24"/>
        <v>9.3023255813953487E-2</v>
      </c>
      <c r="Z117" s="304">
        <f t="shared" si="25"/>
        <v>2.3668639053254437E-2</v>
      </c>
      <c r="AA117" s="301">
        <v>8</v>
      </c>
      <c r="AB117" s="302">
        <f t="shared" si="26"/>
        <v>1</v>
      </c>
      <c r="AC117" s="303">
        <f t="shared" si="27"/>
        <v>2.3668639053254437E-2</v>
      </c>
      <c r="AD117" s="507">
        <f t="shared" si="28"/>
        <v>2.3668639053254437E-2</v>
      </c>
      <c r="AE117" s="34"/>
      <c r="AF117" s="34"/>
      <c r="AH117" s="34"/>
      <c r="AI117" s="34"/>
      <c r="AK117" s="34"/>
      <c r="AL117" s="34"/>
      <c r="AN117" s="34"/>
      <c r="AO117" s="34"/>
      <c r="AQ117" s="34"/>
      <c r="AR117" s="34"/>
      <c r="AT117" s="34"/>
      <c r="AU117" s="34"/>
      <c r="AW117" s="34"/>
      <c r="AX117" s="34"/>
    </row>
    <row r="118" spans="1:50" ht="13.5" x14ac:dyDescent="0.2">
      <c r="A118" s="506"/>
      <c r="B118" s="321" t="s">
        <v>6</v>
      </c>
      <c r="C118" s="314">
        <v>0</v>
      </c>
      <c r="D118" s="302">
        <f t="shared" si="29"/>
        <v>0</v>
      </c>
      <c r="E118" s="303">
        <f t="shared" si="30"/>
        <v>0</v>
      </c>
      <c r="F118" s="304">
        <f t="shared" si="31"/>
        <v>0</v>
      </c>
      <c r="G118" s="301">
        <v>0</v>
      </c>
      <c r="H118" s="302">
        <f t="shared" si="11"/>
        <v>0</v>
      </c>
      <c r="I118" s="303">
        <f t="shared" si="12"/>
        <v>0</v>
      </c>
      <c r="J118" s="317">
        <f t="shared" si="13"/>
        <v>0</v>
      </c>
      <c r="K118" s="314">
        <v>0</v>
      </c>
      <c r="L118" s="302">
        <f t="shared" si="14"/>
        <v>0</v>
      </c>
      <c r="M118" s="303">
        <f t="shared" si="15"/>
        <v>0</v>
      </c>
      <c r="N118" s="304">
        <f t="shared" si="16"/>
        <v>0</v>
      </c>
      <c r="O118" s="301">
        <v>0</v>
      </c>
      <c r="P118" s="302">
        <f t="shared" si="17"/>
        <v>0</v>
      </c>
      <c r="Q118" s="303">
        <f t="shared" si="18"/>
        <v>0</v>
      </c>
      <c r="R118" s="317">
        <f t="shared" si="19"/>
        <v>0</v>
      </c>
      <c r="S118" s="301">
        <v>0</v>
      </c>
      <c r="T118" s="302">
        <f t="shared" si="20"/>
        <v>0</v>
      </c>
      <c r="U118" s="303">
        <f t="shared" si="21"/>
        <v>0</v>
      </c>
      <c r="V118" s="317">
        <f t="shared" si="22"/>
        <v>0</v>
      </c>
      <c r="W118" s="314">
        <v>0</v>
      </c>
      <c r="X118" s="302">
        <f t="shared" si="23"/>
        <v>0</v>
      </c>
      <c r="Y118" s="303">
        <f t="shared" si="24"/>
        <v>0</v>
      </c>
      <c r="Z118" s="304">
        <f t="shared" si="25"/>
        <v>0</v>
      </c>
      <c r="AA118" s="301">
        <v>0</v>
      </c>
      <c r="AB118" s="302">
        <f t="shared" si="26"/>
        <v>0</v>
      </c>
      <c r="AC118" s="303">
        <f t="shared" si="27"/>
        <v>0</v>
      </c>
      <c r="AD118" s="507">
        <f t="shared" si="28"/>
        <v>0</v>
      </c>
      <c r="AE118" s="34"/>
      <c r="AF118" s="34"/>
      <c r="AH118" s="34"/>
      <c r="AI118" s="34"/>
      <c r="AK118" s="34"/>
      <c r="AL118" s="34"/>
      <c r="AN118" s="34"/>
      <c r="AO118" s="34"/>
      <c r="AQ118" s="34"/>
      <c r="AR118" s="34"/>
      <c r="AT118" s="34"/>
      <c r="AU118" s="34"/>
      <c r="AW118" s="34"/>
      <c r="AX118" s="34"/>
    </row>
    <row r="119" spans="1:50" ht="13.5" x14ac:dyDescent="0.2">
      <c r="A119" s="506"/>
      <c r="B119" s="321" t="s">
        <v>8</v>
      </c>
      <c r="C119" s="314">
        <v>0</v>
      </c>
      <c r="D119" s="302">
        <f t="shared" si="29"/>
        <v>0</v>
      </c>
      <c r="E119" s="303">
        <f t="shared" si="30"/>
        <v>0</v>
      </c>
      <c r="F119" s="304">
        <f t="shared" si="31"/>
        <v>0</v>
      </c>
      <c r="G119" s="301">
        <v>0</v>
      </c>
      <c r="H119" s="302">
        <f t="shared" si="11"/>
        <v>0</v>
      </c>
      <c r="I119" s="303">
        <f t="shared" si="12"/>
        <v>0</v>
      </c>
      <c r="J119" s="317">
        <f t="shared" si="13"/>
        <v>0</v>
      </c>
      <c r="K119" s="314">
        <v>0</v>
      </c>
      <c r="L119" s="302">
        <f t="shared" si="14"/>
        <v>0</v>
      </c>
      <c r="M119" s="303">
        <f t="shared" si="15"/>
        <v>0</v>
      </c>
      <c r="N119" s="304">
        <f t="shared" si="16"/>
        <v>0</v>
      </c>
      <c r="O119" s="301">
        <v>1</v>
      </c>
      <c r="P119" s="302">
        <f t="shared" si="17"/>
        <v>1</v>
      </c>
      <c r="Q119" s="303">
        <f t="shared" si="18"/>
        <v>3.8461538461538464E-3</v>
      </c>
      <c r="R119" s="317">
        <f t="shared" si="19"/>
        <v>2.9585798816568047E-3</v>
      </c>
      <c r="S119" s="301">
        <v>1</v>
      </c>
      <c r="T119" s="302">
        <f t="shared" si="20"/>
        <v>1</v>
      </c>
      <c r="U119" s="303">
        <f t="shared" si="21"/>
        <v>2.9411764705882353E-2</v>
      </c>
      <c r="V119" s="317">
        <f t="shared" si="22"/>
        <v>2.9585798816568047E-3</v>
      </c>
      <c r="W119" s="314">
        <v>0</v>
      </c>
      <c r="X119" s="302">
        <f t="shared" si="23"/>
        <v>0</v>
      </c>
      <c r="Y119" s="303">
        <f t="shared" si="24"/>
        <v>0</v>
      </c>
      <c r="Z119" s="304">
        <f t="shared" si="25"/>
        <v>0</v>
      </c>
      <c r="AA119" s="301">
        <v>1</v>
      </c>
      <c r="AB119" s="302">
        <f t="shared" si="26"/>
        <v>1</v>
      </c>
      <c r="AC119" s="303">
        <f t="shared" si="27"/>
        <v>2.9585798816568047E-3</v>
      </c>
      <c r="AD119" s="507">
        <f t="shared" si="28"/>
        <v>2.9585798816568047E-3</v>
      </c>
      <c r="AE119" s="34"/>
      <c r="AF119" s="34"/>
      <c r="AH119" s="34"/>
      <c r="AI119" s="34"/>
      <c r="AK119" s="34"/>
      <c r="AL119" s="34"/>
      <c r="AN119" s="34"/>
      <c r="AO119" s="34"/>
      <c r="AQ119" s="34"/>
      <c r="AR119" s="34"/>
      <c r="AT119" s="34"/>
      <c r="AU119" s="34"/>
      <c r="AW119" s="34"/>
      <c r="AX119" s="34"/>
    </row>
    <row r="120" spans="1:50" ht="13.5" x14ac:dyDescent="0.2">
      <c r="A120" s="506"/>
      <c r="B120" s="321" t="s">
        <v>9</v>
      </c>
      <c r="C120" s="314">
        <v>0</v>
      </c>
      <c r="D120" s="302">
        <f t="shared" si="29"/>
        <v>0</v>
      </c>
      <c r="E120" s="303">
        <f t="shared" si="30"/>
        <v>0</v>
      </c>
      <c r="F120" s="304">
        <f t="shared" si="31"/>
        <v>0</v>
      </c>
      <c r="G120" s="301">
        <v>0</v>
      </c>
      <c r="H120" s="302">
        <f t="shared" si="11"/>
        <v>0</v>
      </c>
      <c r="I120" s="303">
        <f t="shared" si="12"/>
        <v>0</v>
      </c>
      <c r="J120" s="317">
        <f t="shared" si="13"/>
        <v>0</v>
      </c>
      <c r="K120" s="314">
        <v>1</v>
      </c>
      <c r="L120" s="302">
        <f t="shared" si="14"/>
        <v>0.25</v>
      </c>
      <c r="M120" s="303">
        <f t="shared" si="15"/>
        <v>3.8461538461538464E-2</v>
      </c>
      <c r="N120" s="304">
        <f t="shared" si="16"/>
        <v>2.9585798816568047E-3</v>
      </c>
      <c r="O120" s="301">
        <v>0</v>
      </c>
      <c r="P120" s="302">
        <f t="shared" si="17"/>
        <v>0</v>
      </c>
      <c r="Q120" s="303">
        <f t="shared" si="18"/>
        <v>0</v>
      </c>
      <c r="R120" s="317">
        <f t="shared" si="19"/>
        <v>0</v>
      </c>
      <c r="S120" s="301">
        <v>4</v>
      </c>
      <c r="T120" s="302">
        <f t="shared" si="20"/>
        <v>1</v>
      </c>
      <c r="U120" s="303">
        <f t="shared" si="21"/>
        <v>0.11764705882352941</v>
      </c>
      <c r="V120" s="317">
        <f t="shared" si="22"/>
        <v>1.1834319526627219E-2</v>
      </c>
      <c r="W120" s="314">
        <v>0</v>
      </c>
      <c r="X120" s="302">
        <f t="shared" si="23"/>
        <v>0</v>
      </c>
      <c r="Y120" s="303">
        <f t="shared" si="24"/>
        <v>0</v>
      </c>
      <c r="Z120" s="304">
        <f t="shared" si="25"/>
        <v>0</v>
      </c>
      <c r="AA120" s="301">
        <v>4</v>
      </c>
      <c r="AB120" s="302">
        <f t="shared" si="26"/>
        <v>1</v>
      </c>
      <c r="AC120" s="303">
        <f t="shared" si="27"/>
        <v>1.1834319526627219E-2</v>
      </c>
      <c r="AD120" s="507">
        <f t="shared" si="28"/>
        <v>1.1834319526627219E-2</v>
      </c>
      <c r="AE120" s="34"/>
      <c r="AF120" s="34"/>
      <c r="AH120" s="34"/>
      <c r="AI120" s="34"/>
      <c r="AK120" s="34"/>
      <c r="AL120" s="34"/>
      <c r="AN120" s="34"/>
      <c r="AO120" s="34"/>
      <c r="AQ120" s="34"/>
      <c r="AR120" s="34"/>
      <c r="AT120" s="34"/>
      <c r="AU120" s="34"/>
      <c r="AW120" s="34"/>
      <c r="AX120" s="34"/>
    </row>
    <row r="121" spans="1:50" ht="13.5" x14ac:dyDescent="0.2">
      <c r="A121" s="506"/>
      <c r="B121" s="321" t="s">
        <v>10</v>
      </c>
      <c r="C121" s="314">
        <v>11</v>
      </c>
      <c r="D121" s="302">
        <f t="shared" si="29"/>
        <v>0.7857142857142857</v>
      </c>
      <c r="E121" s="303">
        <f t="shared" si="30"/>
        <v>0.18965517241379309</v>
      </c>
      <c r="F121" s="304">
        <f t="shared" si="31"/>
        <v>3.2544378698224852E-2</v>
      </c>
      <c r="G121" s="301">
        <v>7</v>
      </c>
      <c r="H121" s="302">
        <f t="shared" si="11"/>
        <v>0.5</v>
      </c>
      <c r="I121" s="303">
        <f t="shared" si="12"/>
        <v>0.17948717948717949</v>
      </c>
      <c r="J121" s="317">
        <f t="shared" si="13"/>
        <v>2.0710059171597635E-2</v>
      </c>
      <c r="K121" s="314">
        <v>2</v>
      </c>
      <c r="L121" s="302">
        <f t="shared" si="14"/>
        <v>0.14285714285714285</v>
      </c>
      <c r="M121" s="303">
        <f t="shared" si="15"/>
        <v>7.6923076923076927E-2</v>
      </c>
      <c r="N121" s="304">
        <f t="shared" si="16"/>
        <v>5.9171597633136093E-3</v>
      </c>
      <c r="O121" s="301">
        <v>6</v>
      </c>
      <c r="P121" s="302">
        <f t="shared" si="17"/>
        <v>0.42857142857142855</v>
      </c>
      <c r="Q121" s="303">
        <f t="shared" si="18"/>
        <v>2.3076923076923078E-2</v>
      </c>
      <c r="R121" s="317">
        <f t="shared" si="19"/>
        <v>1.7751479289940829E-2</v>
      </c>
      <c r="S121" s="301">
        <v>2</v>
      </c>
      <c r="T121" s="302">
        <f t="shared" si="20"/>
        <v>0.14285714285714285</v>
      </c>
      <c r="U121" s="303">
        <f t="shared" si="21"/>
        <v>5.8823529411764705E-2</v>
      </c>
      <c r="V121" s="317">
        <f t="shared" si="22"/>
        <v>5.9171597633136093E-3</v>
      </c>
      <c r="W121" s="314">
        <v>5</v>
      </c>
      <c r="X121" s="302">
        <f t="shared" si="23"/>
        <v>0.35714285714285715</v>
      </c>
      <c r="Y121" s="303">
        <f t="shared" si="24"/>
        <v>5.8139534883720929E-2</v>
      </c>
      <c r="Z121" s="304">
        <f t="shared" si="25"/>
        <v>1.4792899408284023E-2</v>
      </c>
      <c r="AA121" s="301">
        <v>14</v>
      </c>
      <c r="AB121" s="302">
        <f t="shared" si="26"/>
        <v>1</v>
      </c>
      <c r="AC121" s="303">
        <f t="shared" si="27"/>
        <v>4.142011834319527E-2</v>
      </c>
      <c r="AD121" s="507">
        <f t="shared" si="28"/>
        <v>4.142011834319527E-2</v>
      </c>
      <c r="AE121" s="34"/>
      <c r="AF121" s="34"/>
      <c r="AH121" s="34"/>
      <c r="AI121" s="34"/>
      <c r="AK121" s="34"/>
      <c r="AL121" s="34"/>
      <c r="AN121" s="34"/>
      <c r="AO121" s="34"/>
      <c r="AQ121" s="34"/>
      <c r="AR121" s="34"/>
      <c r="AT121" s="34"/>
      <c r="AU121" s="34"/>
      <c r="AW121" s="34"/>
      <c r="AX121" s="34"/>
    </row>
    <row r="122" spans="1:50" ht="13.5" x14ac:dyDescent="0.2">
      <c r="A122" s="506"/>
      <c r="B122" s="321" t="s">
        <v>42</v>
      </c>
      <c r="C122" s="314">
        <v>0</v>
      </c>
      <c r="D122" s="302">
        <f t="shared" si="29"/>
        <v>0</v>
      </c>
      <c r="E122" s="303">
        <f t="shared" si="30"/>
        <v>0</v>
      </c>
      <c r="F122" s="304">
        <f t="shared" si="31"/>
        <v>0</v>
      </c>
      <c r="G122" s="301">
        <v>0</v>
      </c>
      <c r="H122" s="302">
        <f t="shared" si="11"/>
        <v>0</v>
      </c>
      <c r="I122" s="303">
        <f t="shared" si="12"/>
        <v>0</v>
      </c>
      <c r="J122" s="317">
        <f t="shared" si="13"/>
        <v>0</v>
      </c>
      <c r="K122" s="314">
        <v>1</v>
      </c>
      <c r="L122" s="302">
        <f t="shared" si="14"/>
        <v>0.2</v>
      </c>
      <c r="M122" s="303">
        <f t="shared" si="15"/>
        <v>3.8461538461538464E-2</v>
      </c>
      <c r="N122" s="304">
        <f t="shared" si="16"/>
        <v>2.9585798816568047E-3</v>
      </c>
      <c r="O122" s="301">
        <v>3</v>
      </c>
      <c r="P122" s="302">
        <f t="shared" si="17"/>
        <v>0.6</v>
      </c>
      <c r="Q122" s="303">
        <f t="shared" si="18"/>
        <v>1.1538461538461539E-2</v>
      </c>
      <c r="R122" s="317">
        <f t="shared" si="19"/>
        <v>8.8757396449704144E-3</v>
      </c>
      <c r="S122" s="301">
        <v>2</v>
      </c>
      <c r="T122" s="302">
        <f t="shared" si="20"/>
        <v>0.4</v>
      </c>
      <c r="U122" s="303">
        <f t="shared" si="21"/>
        <v>5.8823529411764705E-2</v>
      </c>
      <c r="V122" s="317">
        <f t="shared" si="22"/>
        <v>5.9171597633136093E-3</v>
      </c>
      <c r="W122" s="314">
        <v>0</v>
      </c>
      <c r="X122" s="302">
        <f t="shared" si="23"/>
        <v>0</v>
      </c>
      <c r="Y122" s="303">
        <f t="shared" si="24"/>
        <v>0</v>
      </c>
      <c r="Z122" s="304">
        <f t="shared" si="25"/>
        <v>0</v>
      </c>
      <c r="AA122" s="301">
        <v>5</v>
      </c>
      <c r="AB122" s="302">
        <f t="shared" si="26"/>
        <v>1</v>
      </c>
      <c r="AC122" s="303">
        <f t="shared" si="27"/>
        <v>1.4792899408284023E-2</v>
      </c>
      <c r="AD122" s="507">
        <f t="shared" si="28"/>
        <v>1.4792899408284023E-2</v>
      </c>
      <c r="AE122" s="34"/>
      <c r="AF122" s="34"/>
      <c r="AH122" s="34"/>
      <c r="AI122" s="34"/>
      <c r="AK122" s="34"/>
      <c r="AL122" s="34"/>
      <c r="AN122" s="34"/>
      <c r="AO122" s="34"/>
      <c r="AQ122" s="34"/>
      <c r="AR122" s="34"/>
      <c r="AT122" s="34"/>
      <c r="AU122" s="34"/>
      <c r="AW122" s="34"/>
      <c r="AX122" s="34"/>
    </row>
    <row r="123" spans="1:50" ht="13.5" x14ac:dyDescent="0.2">
      <c r="A123" s="506"/>
      <c r="B123" s="321" t="s">
        <v>5</v>
      </c>
      <c r="C123" s="314">
        <v>6</v>
      </c>
      <c r="D123" s="302">
        <f t="shared" si="29"/>
        <v>0.15</v>
      </c>
      <c r="E123" s="303">
        <f t="shared" si="30"/>
        <v>0.10344827586206896</v>
      </c>
      <c r="F123" s="304">
        <f t="shared" si="31"/>
        <v>1.7751479289940829E-2</v>
      </c>
      <c r="G123" s="301">
        <v>4</v>
      </c>
      <c r="H123" s="302">
        <f t="shared" si="11"/>
        <v>0.1</v>
      </c>
      <c r="I123" s="303">
        <f t="shared" si="12"/>
        <v>0.10256410256410256</v>
      </c>
      <c r="J123" s="317">
        <f t="shared" si="13"/>
        <v>1.1834319526627219E-2</v>
      </c>
      <c r="K123" s="314">
        <v>5</v>
      </c>
      <c r="L123" s="302">
        <f t="shared" si="14"/>
        <v>0.125</v>
      </c>
      <c r="M123" s="303">
        <f t="shared" si="15"/>
        <v>0.19230769230769232</v>
      </c>
      <c r="N123" s="304">
        <f t="shared" si="16"/>
        <v>1.4792899408284023E-2</v>
      </c>
      <c r="O123" s="301">
        <v>22</v>
      </c>
      <c r="P123" s="302">
        <f t="shared" si="17"/>
        <v>0.55000000000000004</v>
      </c>
      <c r="Q123" s="303">
        <f t="shared" si="18"/>
        <v>8.461538461538462E-2</v>
      </c>
      <c r="R123" s="317">
        <f t="shared" si="19"/>
        <v>6.5088757396449703E-2</v>
      </c>
      <c r="S123" s="301">
        <v>2</v>
      </c>
      <c r="T123" s="302">
        <f t="shared" si="20"/>
        <v>0.05</v>
      </c>
      <c r="U123" s="303">
        <f t="shared" si="21"/>
        <v>5.8823529411764705E-2</v>
      </c>
      <c r="V123" s="317">
        <f t="shared" si="22"/>
        <v>5.9171597633136093E-3</v>
      </c>
      <c r="W123" s="314">
        <v>23</v>
      </c>
      <c r="X123" s="302">
        <f t="shared" si="23"/>
        <v>0.57499999999999996</v>
      </c>
      <c r="Y123" s="303">
        <f t="shared" si="24"/>
        <v>0.26744186046511625</v>
      </c>
      <c r="Z123" s="304">
        <f t="shared" si="25"/>
        <v>6.8047337278106509E-2</v>
      </c>
      <c r="AA123" s="301">
        <v>40</v>
      </c>
      <c r="AB123" s="302">
        <f t="shared" si="26"/>
        <v>1</v>
      </c>
      <c r="AC123" s="303">
        <f t="shared" si="27"/>
        <v>0.11834319526627218</v>
      </c>
      <c r="AD123" s="507">
        <f t="shared" si="28"/>
        <v>0.11834319526627218</v>
      </c>
      <c r="AE123" s="34"/>
      <c r="AF123" s="34"/>
      <c r="AH123" s="34"/>
      <c r="AI123" s="34"/>
      <c r="AK123" s="34"/>
      <c r="AL123" s="34"/>
      <c r="AN123" s="34"/>
      <c r="AO123" s="34"/>
      <c r="AQ123" s="34"/>
      <c r="AR123" s="34"/>
      <c r="AT123" s="34"/>
      <c r="AU123" s="34"/>
      <c r="AW123" s="34"/>
      <c r="AX123" s="34"/>
    </row>
    <row r="124" spans="1:50" ht="13.5" x14ac:dyDescent="0.2">
      <c r="A124" s="506"/>
      <c r="B124" s="321" t="s">
        <v>12</v>
      </c>
      <c r="C124" s="314">
        <v>0</v>
      </c>
      <c r="D124" s="302">
        <f t="shared" si="29"/>
        <v>0</v>
      </c>
      <c r="E124" s="303">
        <f t="shared" si="30"/>
        <v>0</v>
      </c>
      <c r="F124" s="304">
        <f t="shared" si="31"/>
        <v>0</v>
      </c>
      <c r="G124" s="301">
        <v>0</v>
      </c>
      <c r="H124" s="302">
        <f t="shared" si="11"/>
        <v>0</v>
      </c>
      <c r="I124" s="303">
        <f t="shared" si="12"/>
        <v>0</v>
      </c>
      <c r="J124" s="317">
        <f t="shared" si="13"/>
        <v>0</v>
      </c>
      <c r="K124" s="314">
        <v>2</v>
      </c>
      <c r="L124" s="302">
        <f t="shared" si="14"/>
        <v>0.2857142857142857</v>
      </c>
      <c r="M124" s="303">
        <f t="shared" si="15"/>
        <v>7.6923076923076927E-2</v>
      </c>
      <c r="N124" s="304">
        <f t="shared" si="16"/>
        <v>5.9171597633136093E-3</v>
      </c>
      <c r="O124" s="301">
        <v>5</v>
      </c>
      <c r="P124" s="302">
        <f t="shared" si="17"/>
        <v>0.7142857142857143</v>
      </c>
      <c r="Q124" s="303">
        <f t="shared" si="18"/>
        <v>1.9230769230769232E-2</v>
      </c>
      <c r="R124" s="317">
        <f t="shared" si="19"/>
        <v>1.4792899408284023E-2</v>
      </c>
      <c r="S124" s="301">
        <v>0</v>
      </c>
      <c r="T124" s="302">
        <f t="shared" si="20"/>
        <v>0</v>
      </c>
      <c r="U124" s="303">
        <f t="shared" si="21"/>
        <v>0</v>
      </c>
      <c r="V124" s="317">
        <f t="shared" si="22"/>
        <v>0</v>
      </c>
      <c r="W124" s="314">
        <v>0</v>
      </c>
      <c r="X124" s="302">
        <f t="shared" si="23"/>
        <v>0</v>
      </c>
      <c r="Y124" s="303">
        <f t="shared" si="24"/>
        <v>0</v>
      </c>
      <c r="Z124" s="304">
        <f t="shared" si="25"/>
        <v>0</v>
      </c>
      <c r="AA124" s="301">
        <v>7</v>
      </c>
      <c r="AB124" s="302">
        <f t="shared" si="26"/>
        <v>1</v>
      </c>
      <c r="AC124" s="303">
        <f t="shared" si="27"/>
        <v>2.0710059171597635E-2</v>
      </c>
      <c r="AD124" s="507">
        <f t="shared" si="28"/>
        <v>2.0710059171597635E-2</v>
      </c>
      <c r="AE124" s="34"/>
      <c r="AF124" s="34"/>
      <c r="AH124" s="34"/>
      <c r="AI124" s="34"/>
      <c r="AK124" s="34"/>
      <c r="AL124" s="34"/>
      <c r="AN124" s="34"/>
      <c r="AO124" s="34"/>
      <c r="AQ124" s="34"/>
      <c r="AR124" s="34"/>
      <c r="AT124" s="34"/>
      <c r="AU124" s="34"/>
      <c r="AW124" s="34"/>
      <c r="AX124" s="34"/>
    </row>
    <row r="125" spans="1:50" ht="13.5" x14ac:dyDescent="0.2">
      <c r="A125" s="506"/>
      <c r="B125" s="321" t="s">
        <v>14</v>
      </c>
      <c r="C125" s="314">
        <v>0</v>
      </c>
      <c r="D125" s="302">
        <f t="shared" si="29"/>
        <v>0</v>
      </c>
      <c r="E125" s="303">
        <f t="shared" si="30"/>
        <v>0</v>
      </c>
      <c r="F125" s="304">
        <f t="shared" si="31"/>
        <v>0</v>
      </c>
      <c r="G125" s="301">
        <v>0</v>
      </c>
      <c r="H125" s="302">
        <f t="shared" si="11"/>
        <v>0</v>
      </c>
      <c r="I125" s="303">
        <f t="shared" si="12"/>
        <v>0</v>
      </c>
      <c r="J125" s="317">
        <f t="shared" si="13"/>
        <v>0</v>
      </c>
      <c r="K125" s="314">
        <v>0</v>
      </c>
      <c r="L125" s="302">
        <f t="shared" si="14"/>
        <v>0</v>
      </c>
      <c r="M125" s="303">
        <f t="shared" si="15"/>
        <v>0</v>
      </c>
      <c r="N125" s="304">
        <f t="shared" si="16"/>
        <v>0</v>
      </c>
      <c r="O125" s="301">
        <v>0</v>
      </c>
      <c r="P125" s="302">
        <f t="shared" si="17"/>
        <v>0</v>
      </c>
      <c r="Q125" s="303">
        <f t="shared" si="18"/>
        <v>0</v>
      </c>
      <c r="R125" s="317">
        <f t="shared" si="19"/>
        <v>0</v>
      </c>
      <c r="S125" s="301">
        <v>0</v>
      </c>
      <c r="T125" s="302">
        <f t="shared" si="20"/>
        <v>0</v>
      </c>
      <c r="U125" s="303">
        <f t="shared" si="21"/>
        <v>0</v>
      </c>
      <c r="V125" s="317">
        <f t="shared" si="22"/>
        <v>0</v>
      </c>
      <c r="W125" s="314">
        <v>2</v>
      </c>
      <c r="X125" s="302">
        <f t="shared" si="23"/>
        <v>1</v>
      </c>
      <c r="Y125" s="303">
        <f t="shared" si="24"/>
        <v>2.3255813953488372E-2</v>
      </c>
      <c r="Z125" s="304">
        <f t="shared" si="25"/>
        <v>5.9171597633136093E-3</v>
      </c>
      <c r="AA125" s="301">
        <v>2</v>
      </c>
      <c r="AB125" s="302">
        <f t="shared" si="26"/>
        <v>1</v>
      </c>
      <c r="AC125" s="303">
        <f t="shared" si="27"/>
        <v>5.9171597633136093E-3</v>
      </c>
      <c r="AD125" s="507">
        <f t="shared" si="28"/>
        <v>5.9171597633136093E-3</v>
      </c>
      <c r="AE125" s="34"/>
      <c r="AF125" s="34"/>
      <c r="AH125" s="34"/>
      <c r="AI125" s="34"/>
      <c r="AK125" s="34"/>
      <c r="AL125" s="34"/>
      <c r="AN125" s="34"/>
      <c r="AO125" s="34"/>
      <c r="AQ125" s="34"/>
      <c r="AR125" s="34"/>
      <c r="AT125" s="34"/>
      <c r="AU125" s="34"/>
      <c r="AW125" s="34"/>
      <c r="AX125" s="34"/>
    </row>
    <row r="126" spans="1:50" ht="13.5" x14ac:dyDescent="0.2">
      <c r="A126" s="506"/>
      <c r="B126" s="321" t="s">
        <v>15</v>
      </c>
      <c r="C126" s="314">
        <v>0</v>
      </c>
      <c r="D126" s="302">
        <f t="shared" si="29"/>
        <v>0</v>
      </c>
      <c r="E126" s="303">
        <f t="shared" si="30"/>
        <v>0</v>
      </c>
      <c r="F126" s="304">
        <f t="shared" si="31"/>
        <v>0</v>
      </c>
      <c r="G126" s="301">
        <v>0</v>
      </c>
      <c r="H126" s="302">
        <f t="shared" si="11"/>
        <v>0</v>
      </c>
      <c r="I126" s="303">
        <f t="shared" si="12"/>
        <v>0</v>
      </c>
      <c r="J126" s="317">
        <f t="shared" si="13"/>
        <v>0</v>
      </c>
      <c r="K126" s="314">
        <v>0</v>
      </c>
      <c r="L126" s="302">
        <f t="shared" si="14"/>
        <v>0</v>
      </c>
      <c r="M126" s="303">
        <f t="shared" si="15"/>
        <v>0</v>
      </c>
      <c r="N126" s="304">
        <f t="shared" si="16"/>
        <v>0</v>
      </c>
      <c r="O126" s="301">
        <v>0</v>
      </c>
      <c r="P126" s="302">
        <f t="shared" si="17"/>
        <v>0</v>
      </c>
      <c r="Q126" s="303">
        <f t="shared" si="18"/>
        <v>0</v>
      </c>
      <c r="R126" s="317">
        <f t="shared" si="19"/>
        <v>0</v>
      </c>
      <c r="S126" s="301">
        <v>0</v>
      </c>
      <c r="T126" s="302">
        <f t="shared" si="20"/>
        <v>0</v>
      </c>
      <c r="U126" s="303">
        <f t="shared" si="21"/>
        <v>0</v>
      </c>
      <c r="V126" s="317">
        <f t="shared" si="22"/>
        <v>0</v>
      </c>
      <c r="W126" s="314">
        <v>1</v>
      </c>
      <c r="X126" s="302">
        <f t="shared" si="23"/>
        <v>1</v>
      </c>
      <c r="Y126" s="303">
        <f t="shared" si="24"/>
        <v>1.1627906976744186E-2</v>
      </c>
      <c r="Z126" s="304">
        <f t="shared" si="25"/>
        <v>2.9585798816568047E-3</v>
      </c>
      <c r="AA126" s="301">
        <v>1</v>
      </c>
      <c r="AB126" s="302">
        <f t="shared" si="26"/>
        <v>1</v>
      </c>
      <c r="AC126" s="303">
        <f t="shared" si="27"/>
        <v>2.9585798816568047E-3</v>
      </c>
      <c r="AD126" s="507">
        <f t="shared" si="28"/>
        <v>2.9585798816568047E-3</v>
      </c>
      <c r="AE126" s="34"/>
      <c r="AF126" s="34"/>
      <c r="AH126" s="34"/>
      <c r="AI126" s="34"/>
      <c r="AK126" s="34"/>
      <c r="AL126" s="34"/>
      <c r="AN126" s="34"/>
      <c r="AO126" s="34"/>
      <c r="AQ126" s="34"/>
      <c r="AR126" s="34"/>
      <c r="AT126" s="34"/>
      <c r="AU126" s="34"/>
      <c r="AW126" s="34"/>
      <c r="AX126" s="34"/>
    </row>
    <row r="127" spans="1:50" ht="13.5" x14ac:dyDescent="0.2">
      <c r="A127" s="506"/>
      <c r="B127" s="321" t="s">
        <v>16</v>
      </c>
      <c r="C127" s="314">
        <v>0</v>
      </c>
      <c r="D127" s="302">
        <f t="shared" si="29"/>
        <v>0</v>
      </c>
      <c r="E127" s="303">
        <f t="shared" si="30"/>
        <v>0</v>
      </c>
      <c r="F127" s="304">
        <f t="shared" si="31"/>
        <v>0</v>
      </c>
      <c r="G127" s="301">
        <v>0</v>
      </c>
      <c r="H127" s="302">
        <f t="shared" si="11"/>
        <v>0</v>
      </c>
      <c r="I127" s="303">
        <f t="shared" si="12"/>
        <v>0</v>
      </c>
      <c r="J127" s="317">
        <f t="shared" si="13"/>
        <v>0</v>
      </c>
      <c r="K127" s="314">
        <v>0</v>
      </c>
      <c r="L127" s="302">
        <f t="shared" si="14"/>
        <v>0</v>
      </c>
      <c r="M127" s="303">
        <f t="shared" si="15"/>
        <v>0</v>
      </c>
      <c r="N127" s="304">
        <f t="shared" si="16"/>
        <v>0</v>
      </c>
      <c r="O127" s="301">
        <v>108</v>
      </c>
      <c r="P127" s="302">
        <f t="shared" si="17"/>
        <v>1</v>
      </c>
      <c r="Q127" s="303">
        <f t="shared" si="18"/>
        <v>0.41538461538461541</v>
      </c>
      <c r="R127" s="317">
        <f t="shared" si="19"/>
        <v>0.31952662721893493</v>
      </c>
      <c r="S127" s="301">
        <v>0</v>
      </c>
      <c r="T127" s="302">
        <f t="shared" si="20"/>
        <v>0</v>
      </c>
      <c r="U127" s="303">
        <f t="shared" si="21"/>
        <v>0</v>
      </c>
      <c r="V127" s="317">
        <f t="shared" si="22"/>
        <v>0</v>
      </c>
      <c r="W127" s="314">
        <v>1</v>
      </c>
      <c r="X127" s="302">
        <f t="shared" si="23"/>
        <v>9.2592592592592587E-3</v>
      </c>
      <c r="Y127" s="303">
        <f t="shared" si="24"/>
        <v>1.1627906976744186E-2</v>
      </c>
      <c r="Z127" s="304">
        <f t="shared" si="25"/>
        <v>2.9585798816568047E-3</v>
      </c>
      <c r="AA127" s="301">
        <v>108</v>
      </c>
      <c r="AB127" s="302">
        <f t="shared" si="26"/>
        <v>1</v>
      </c>
      <c r="AC127" s="303">
        <f t="shared" si="27"/>
        <v>0.31952662721893493</v>
      </c>
      <c r="AD127" s="507">
        <f t="shared" si="28"/>
        <v>0.31952662721893493</v>
      </c>
      <c r="AE127" s="34"/>
      <c r="AF127" s="34"/>
      <c r="AH127" s="34"/>
      <c r="AI127" s="34"/>
      <c r="AK127" s="34"/>
      <c r="AL127" s="34"/>
      <c r="AN127" s="34"/>
      <c r="AO127" s="34"/>
      <c r="AQ127" s="34"/>
      <c r="AR127" s="34"/>
      <c r="AT127" s="34"/>
      <c r="AU127" s="34"/>
      <c r="AW127" s="34"/>
      <c r="AX127" s="34"/>
    </row>
    <row r="128" spans="1:50" ht="13.5" x14ac:dyDescent="0.2">
      <c r="A128" s="506"/>
      <c r="B128" s="321" t="s">
        <v>35</v>
      </c>
      <c r="C128" s="314">
        <v>0</v>
      </c>
      <c r="D128" s="302">
        <f t="shared" si="29"/>
        <v>0</v>
      </c>
      <c r="E128" s="303">
        <f t="shared" si="30"/>
        <v>0</v>
      </c>
      <c r="F128" s="304">
        <f t="shared" si="31"/>
        <v>0</v>
      </c>
      <c r="G128" s="301">
        <v>0</v>
      </c>
      <c r="H128" s="302">
        <f t="shared" si="11"/>
        <v>0</v>
      </c>
      <c r="I128" s="303">
        <f t="shared" si="12"/>
        <v>0</v>
      </c>
      <c r="J128" s="317">
        <f t="shared" si="13"/>
        <v>0</v>
      </c>
      <c r="K128" s="314">
        <v>0</v>
      </c>
      <c r="L128" s="302">
        <f t="shared" si="14"/>
        <v>0</v>
      </c>
      <c r="M128" s="303">
        <f t="shared" si="15"/>
        <v>0</v>
      </c>
      <c r="N128" s="304">
        <f t="shared" si="16"/>
        <v>0</v>
      </c>
      <c r="O128" s="301">
        <v>2</v>
      </c>
      <c r="P128" s="302">
        <f t="shared" si="17"/>
        <v>1</v>
      </c>
      <c r="Q128" s="303">
        <f t="shared" si="18"/>
        <v>7.6923076923076927E-3</v>
      </c>
      <c r="R128" s="317">
        <f t="shared" si="19"/>
        <v>5.9171597633136093E-3</v>
      </c>
      <c r="S128" s="301">
        <v>1</v>
      </c>
      <c r="T128" s="302">
        <f t="shared" si="20"/>
        <v>0.5</v>
      </c>
      <c r="U128" s="303">
        <f t="shared" si="21"/>
        <v>2.9411764705882353E-2</v>
      </c>
      <c r="V128" s="317">
        <f t="shared" si="22"/>
        <v>2.9585798816568047E-3</v>
      </c>
      <c r="W128" s="314">
        <v>0</v>
      </c>
      <c r="X128" s="302">
        <f t="shared" si="23"/>
        <v>0</v>
      </c>
      <c r="Y128" s="303">
        <f t="shared" si="24"/>
        <v>0</v>
      </c>
      <c r="Z128" s="304">
        <f t="shared" si="25"/>
        <v>0</v>
      </c>
      <c r="AA128" s="301">
        <v>2</v>
      </c>
      <c r="AB128" s="302">
        <f t="shared" si="26"/>
        <v>1</v>
      </c>
      <c r="AC128" s="303">
        <f t="shared" si="27"/>
        <v>5.9171597633136093E-3</v>
      </c>
      <c r="AD128" s="507">
        <f t="shared" si="28"/>
        <v>5.9171597633136093E-3</v>
      </c>
      <c r="AE128" s="34"/>
      <c r="AF128" s="34"/>
      <c r="AH128" s="34"/>
      <c r="AI128" s="34"/>
      <c r="AK128" s="34"/>
      <c r="AL128" s="34"/>
      <c r="AN128" s="34"/>
      <c r="AO128" s="34"/>
      <c r="AQ128" s="34"/>
      <c r="AR128" s="34"/>
      <c r="AT128" s="34"/>
      <c r="AU128" s="34"/>
      <c r="AW128" s="34"/>
      <c r="AX128" s="34"/>
    </row>
    <row r="129" spans="1:50" ht="13.5" x14ac:dyDescent="0.2">
      <c r="A129" s="506"/>
      <c r="B129" s="321" t="s">
        <v>17</v>
      </c>
      <c r="C129" s="314">
        <v>0</v>
      </c>
      <c r="D129" s="302">
        <f t="shared" si="29"/>
        <v>0</v>
      </c>
      <c r="E129" s="303">
        <f t="shared" si="30"/>
        <v>0</v>
      </c>
      <c r="F129" s="304">
        <f t="shared" si="31"/>
        <v>0</v>
      </c>
      <c r="G129" s="301">
        <v>0</v>
      </c>
      <c r="H129" s="302">
        <f t="shared" si="11"/>
        <v>0</v>
      </c>
      <c r="I129" s="303">
        <f t="shared" si="12"/>
        <v>0</v>
      </c>
      <c r="J129" s="317">
        <f t="shared" si="13"/>
        <v>0</v>
      </c>
      <c r="K129" s="314">
        <v>1</v>
      </c>
      <c r="L129" s="302">
        <f t="shared" si="14"/>
        <v>1</v>
      </c>
      <c r="M129" s="303">
        <f t="shared" si="15"/>
        <v>3.8461538461538464E-2</v>
      </c>
      <c r="N129" s="304">
        <f t="shared" si="16"/>
        <v>2.9585798816568047E-3</v>
      </c>
      <c r="O129" s="301">
        <v>1</v>
      </c>
      <c r="P129" s="302">
        <f t="shared" si="17"/>
        <v>1</v>
      </c>
      <c r="Q129" s="303">
        <f t="shared" si="18"/>
        <v>3.8461538461538464E-3</v>
      </c>
      <c r="R129" s="317">
        <f t="shared" si="19"/>
        <v>2.9585798816568047E-3</v>
      </c>
      <c r="S129" s="301">
        <v>1</v>
      </c>
      <c r="T129" s="302">
        <f t="shared" si="20"/>
        <v>1</v>
      </c>
      <c r="U129" s="303">
        <f t="shared" si="21"/>
        <v>2.9411764705882353E-2</v>
      </c>
      <c r="V129" s="317">
        <f t="shared" si="22"/>
        <v>2.9585798816568047E-3</v>
      </c>
      <c r="W129" s="314">
        <v>1</v>
      </c>
      <c r="X129" s="302">
        <f t="shared" si="23"/>
        <v>1</v>
      </c>
      <c r="Y129" s="303">
        <f t="shared" si="24"/>
        <v>1.1627906976744186E-2</v>
      </c>
      <c r="Z129" s="304">
        <f t="shared" si="25"/>
        <v>2.9585798816568047E-3</v>
      </c>
      <c r="AA129" s="301">
        <v>1</v>
      </c>
      <c r="AB129" s="302">
        <f t="shared" si="26"/>
        <v>1</v>
      </c>
      <c r="AC129" s="303">
        <f t="shared" si="27"/>
        <v>2.9585798816568047E-3</v>
      </c>
      <c r="AD129" s="507">
        <f t="shared" si="28"/>
        <v>2.9585798816568047E-3</v>
      </c>
      <c r="AE129" s="34"/>
      <c r="AF129" s="34"/>
      <c r="AH129" s="34"/>
      <c r="AI129" s="34"/>
      <c r="AK129" s="34"/>
      <c r="AL129" s="34"/>
      <c r="AN129" s="34"/>
      <c r="AO129" s="34"/>
      <c r="AQ129" s="34"/>
      <c r="AR129" s="34"/>
      <c r="AT129" s="34"/>
      <c r="AU129" s="34"/>
      <c r="AW129" s="34"/>
      <c r="AX129" s="34"/>
    </row>
    <row r="130" spans="1:50" ht="13.5" x14ac:dyDescent="0.2">
      <c r="A130" s="506"/>
      <c r="B130" s="321" t="s">
        <v>138</v>
      </c>
      <c r="C130" s="314">
        <v>0</v>
      </c>
      <c r="D130" s="302">
        <f t="shared" si="29"/>
        <v>0</v>
      </c>
      <c r="E130" s="303">
        <f t="shared" si="30"/>
        <v>0</v>
      </c>
      <c r="F130" s="304">
        <f t="shared" si="31"/>
        <v>0</v>
      </c>
      <c r="G130" s="301">
        <v>0</v>
      </c>
      <c r="H130" s="302">
        <f t="shared" si="11"/>
        <v>0</v>
      </c>
      <c r="I130" s="303">
        <f t="shared" si="12"/>
        <v>0</v>
      </c>
      <c r="J130" s="317">
        <f t="shared" si="13"/>
        <v>0</v>
      </c>
      <c r="K130" s="314">
        <v>0</v>
      </c>
      <c r="L130" s="302">
        <f t="shared" si="14"/>
        <v>0</v>
      </c>
      <c r="M130" s="303">
        <f t="shared" si="15"/>
        <v>0</v>
      </c>
      <c r="N130" s="304">
        <f t="shared" si="16"/>
        <v>0</v>
      </c>
      <c r="O130" s="301">
        <v>5</v>
      </c>
      <c r="P130" s="302">
        <f t="shared" si="17"/>
        <v>1</v>
      </c>
      <c r="Q130" s="303">
        <f t="shared" si="18"/>
        <v>1.9230769230769232E-2</v>
      </c>
      <c r="R130" s="317">
        <f t="shared" si="19"/>
        <v>1.4792899408284023E-2</v>
      </c>
      <c r="S130" s="301">
        <v>0</v>
      </c>
      <c r="T130" s="302">
        <f t="shared" si="20"/>
        <v>0</v>
      </c>
      <c r="U130" s="303">
        <f t="shared" si="21"/>
        <v>0</v>
      </c>
      <c r="V130" s="317">
        <f t="shared" si="22"/>
        <v>0</v>
      </c>
      <c r="W130" s="314">
        <v>0</v>
      </c>
      <c r="X130" s="302">
        <f t="shared" si="23"/>
        <v>0</v>
      </c>
      <c r="Y130" s="303">
        <f t="shared" si="24"/>
        <v>0</v>
      </c>
      <c r="Z130" s="304">
        <f t="shared" si="25"/>
        <v>0</v>
      </c>
      <c r="AA130" s="301">
        <v>5</v>
      </c>
      <c r="AB130" s="302">
        <f t="shared" si="26"/>
        <v>1</v>
      </c>
      <c r="AC130" s="303">
        <f t="shared" si="27"/>
        <v>1.4792899408284023E-2</v>
      </c>
      <c r="AD130" s="507">
        <f t="shared" si="28"/>
        <v>1.4792899408284023E-2</v>
      </c>
      <c r="AE130" s="34"/>
      <c r="AF130" s="34"/>
      <c r="AH130" s="34"/>
      <c r="AI130" s="34"/>
      <c r="AK130" s="34"/>
      <c r="AL130" s="34"/>
      <c r="AN130" s="34"/>
      <c r="AO130" s="34"/>
      <c r="AQ130" s="34"/>
      <c r="AR130" s="34"/>
      <c r="AT130" s="34"/>
      <c r="AU130" s="34"/>
      <c r="AW130" s="34"/>
      <c r="AX130" s="34"/>
    </row>
    <row r="131" spans="1:50" ht="13.5" x14ac:dyDescent="0.2">
      <c r="A131" s="506"/>
      <c r="B131" s="321" t="s">
        <v>18</v>
      </c>
      <c r="C131" s="314">
        <v>3</v>
      </c>
      <c r="D131" s="302">
        <f t="shared" si="29"/>
        <v>0.5</v>
      </c>
      <c r="E131" s="303">
        <f t="shared" si="30"/>
        <v>5.1724137931034482E-2</v>
      </c>
      <c r="F131" s="304">
        <f t="shared" si="31"/>
        <v>8.8757396449704144E-3</v>
      </c>
      <c r="G131" s="301">
        <v>1</v>
      </c>
      <c r="H131" s="302">
        <f t="shared" si="11"/>
        <v>0.16666666666666666</v>
      </c>
      <c r="I131" s="303">
        <f t="shared" si="12"/>
        <v>2.564102564102564E-2</v>
      </c>
      <c r="J131" s="317">
        <f t="shared" si="13"/>
        <v>2.9585798816568047E-3</v>
      </c>
      <c r="K131" s="314">
        <v>2</v>
      </c>
      <c r="L131" s="302">
        <f t="shared" si="14"/>
        <v>0.33333333333333331</v>
      </c>
      <c r="M131" s="303">
        <f t="shared" si="15"/>
        <v>7.6923076923076927E-2</v>
      </c>
      <c r="N131" s="304">
        <f t="shared" si="16"/>
        <v>5.9171597633136093E-3</v>
      </c>
      <c r="O131" s="301">
        <v>1</v>
      </c>
      <c r="P131" s="302">
        <f t="shared" si="17"/>
        <v>0.16666666666666666</v>
      </c>
      <c r="Q131" s="303">
        <f t="shared" si="18"/>
        <v>3.8461538461538464E-3</v>
      </c>
      <c r="R131" s="317">
        <f t="shared" si="19"/>
        <v>2.9585798816568047E-3</v>
      </c>
      <c r="S131" s="301">
        <v>0</v>
      </c>
      <c r="T131" s="302">
        <f t="shared" si="20"/>
        <v>0</v>
      </c>
      <c r="U131" s="303">
        <f t="shared" si="21"/>
        <v>0</v>
      </c>
      <c r="V131" s="317">
        <f t="shared" si="22"/>
        <v>0</v>
      </c>
      <c r="W131" s="314">
        <v>4</v>
      </c>
      <c r="X131" s="302">
        <f t="shared" si="23"/>
        <v>0.66666666666666663</v>
      </c>
      <c r="Y131" s="303">
        <f t="shared" si="24"/>
        <v>4.6511627906976744E-2</v>
      </c>
      <c r="Z131" s="304">
        <f t="shared" si="25"/>
        <v>1.1834319526627219E-2</v>
      </c>
      <c r="AA131" s="301">
        <v>6</v>
      </c>
      <c r="AB131" s="302">
        <f t="shared" si="26"/>
        <v>1</v>
      </c>
      <c r="AC131" s="303">
        <f t="shared" si="27"/>
        <v>1.7751479289940829E-2</v>
      </c>
      <c r="AD131" s="507">
        <f t="shared" si="28"/>
        <v>1.7751479289940829E-2</v>
      </c>
      <c r="AE131" s="34"/>
      <c r="AF131" s="34"/>
      <c r="AH131" s="34"/>
      <c r="AI131" s="34"/>
      <c r="AK131" s="34"/>
      <c r="AL131" s="34"/>
      <c r="AN131" s="34"/>
      <c r="AO131" s="34"/>
      <c r="AQ131" s="34"/>
      <c r="AR131" s="34"/>
      <c r="AT131" s="34"/>
      <c r="AU131" s="34"/>
      <c r="AW131" s="34"/>
      <c r="AX131" s="34"/>
    </row>
    <row r="132" spans="1:50" ht="13.5" x14ac:dyDescent="0.2">
      <c r="A132" s="506"/>
      <c r="B132" s="321" t="s">
        <v>19</v>
      </c>
      <c r="C132" s="314">
        <v>0</v>
      </c>
      <c r="D132" s="302">
        <f t="shared" si="29"/>
        <v>0</v>
      </c>
      <c r="E132" s="303">
        <f t="shared" si="30"/>
        <v>0</v>
      </c>
      <c r="F132" s="304">
        <f t="shared" si="31"/>
        <v>0</v>
      </c>
      <c r="G132" s="301">
        <v>1</v>
      </c>
      <c r="H132" s="302">
        <f t="shared" si="11"/>
        <v>0.5</v>
      </c>
      <c r="I132" s="303">
        <f t="shared" si="12"/>
        <v>2.564102564102564E-2</v>
      </c>
      <c r="J132" s="317">
        <f t="shared" si="13"/>
        <v>2.9585798816568047E-3</v>
      </c>
      <c r="K132" s="314">
        <v>0</v>
      </c>
      <c r="L132" s="302">
        <f t="shared" si="14"/>
        <v>0</v>
      </c>
      <c r="M132" s="303">
        <f t="shared" si="15"/>
        <v>0</v>
      </c>
      <c r="N132" s="304">
        <f t="shared" si="16"/>
        <v>0</v>
      </c>
      <c r="O132" s="301">
        <v>1</v>
      </c>
      <c r="P132" s="302">
        <f t="shared" si="17"/>
        <v>0.5</v>
      </c>
      <c r="Q132" s="303">
        <f t="shared" si="18"/>
        <v>3.8461538461538464E-3</v>
      </c>
      <c r="R132" s="317">
        <f t="shared" si="19"/>
        <v>2.9585798816568047E-3</v>
      </c>
      <c r="S132" s="301">
        <v>0</v>
      </c>
      <c r="T132" s="302">
        <f t="shared" si="20"/>
        <v>0</v>
      </c>
      <c r="U132" s="303">
        <f t="shared" si="21"/>
        <v>0</v>
      </c>
      <c r="V132" s="317">
        <f t="shared" si="22"/>
        <v>0</v>
      </c>
      <c r="W132" s="314">
        <v>1</v>
      </c>
      <c r="X132" s="302">
        <f t="shared" si="23"/>
        <v>0.5</v>
      </c>
      <c r="Y132" s="303">
        <f t="shared" si="24"/>
        <v>1.1627906976744186E-2</v>
      </c>
      <c r="Z132" s="304">
        <f t="shared" si="25"/>
        <v>2.9585798816568047E-3</v>
      </c>
      <c r="AA132" s="301">
        <v>2</v>
      </c>
      <c r="AB132" s="302">
        <f t="shared" si="26"/>
        <v>1</v>
      </c>
      <c r="AC132" s="303">
        <f t="shared" si="27"/>
        <v>5.9171597633136093E-3</v>
      </c>
      <c r="AD132" s="507">
        <f t="shared" si="28"/>
        <v>5.9171597633136093E-3</v>
      </c>
      <c r="AE132" s="34"/>
      <c r="AF132" s="34"/>
      <c r="AH132" s="34"/>
      <c r="AI132" s="34"/>
      <c r="AK132" s="34"/>
      <c r="AL132" s="34"/>
      <c r="AN132" s="34"/>
      <c r="AO132" s="34"/>
      <c r="AQ132" s="34"/>
      <c r="AR132" s="34"/>
      <c r="AT132" s="34"/>
      <c r="AU132" s="34"/>
      <c r="AW132" s="34"/>
      <c r="AX132" s="34"/>
    </row>
    <row r="133" spans="1:50" ht="13.5" x14ac:dyDescent="0.2">
      <c r="A133" s="506"/>
      <c r="B133" s="321" t="s">
        <v>20</v>
      </c>
      <c r="C133" s="314">
        <v>1</v>
      </c>
      <c r="D133" s="302">
        <f t="shared" si="29"/>
        <v>9.0909090909090912E-2</v>
      </c>
      <c r="E133" s="303">
        <f t="shared" si="30"/>
        <v>1.7241379310344827E-2</v>
      </c>
      <c r="F133" s="304">
        <f t="shared" si="31"/>
        <v>2.9585798816568047E-3</v>
      </c>
      <c r="G133" s="301">
        <v>1</v>
      </c>
      <c r="H133" s="302">
        <f t="shared" si="11"/>
        <v>9.0909090909090912E-2</v>
      </c>
      <c r="I133" s="303">
        <f t="shared" si="12"/>
        <v>2.564102564102564E-2</v>
      </c>
      <c r="J133" s="317">
        <f t="shared" si="13"/>
        <v>2.9585798816568047E-3</v>
      </c>
      <c r="K133" s="314">
        <v>1</v>
      </c>
      <c r="L133" s="302">
        <f t="shared" si="14"/>
        <v>9.0909090909090912E-2</v>
      </c>
      <c r="M133" s="303">
        <f t="shared" si="15"/>
        <v>3.8461538461538464E-2</v>
      </c>
      <c r="N133" s="304">
        <f t="shared" si="16"/>
        <v>2.9585798816568047E-3</v>
      </c>
      <c r="O133" s="301">
        <v>10</v>
      </c>
      <c r="P133" s="302">
        <f t="shared" si="17"/>
        <v>0.90909090909090906</v>
      </c>
      <c r="Q133" s="303">
        <f t="shared" si="18"/>
        <v>3.8461538461538464E-2</v>
      </c>
      <c r="R133" s="317">
        <f t="shared" si="19"/>
        <v>2.9585798816568046E-2</v>
      </c>
      <c r="S133" s="301">
        <v>0</v>
      </c>
      <c r="T133" s="302">
        <f t="shared" si="20"/>
        <v>0</v>
      </c>
      <c r="U133" s="303">
        <f t="shared" si="21"/>
        <v>0</v>
      </c>
      <c r="V133" s="317">
        <f t="shared" si="22"/>
        <v>0</v>
      </c>
      <c r="W133" s="314">
        <v>1</v>
      </c>
      <c r="X133" s="302">
        <f t="shared" si="23"/>
        <v>9.0909090909090912E-2</v>
      </c>
      <c r="Y133" s="303">
        <f t="shared" si="24"/>
        <v>1.1627906976744186E-2</v>
      </c>
      <c r="Z133" s="304">
        <f t="shared" si="25"/>
        <v>2.9585798816568047E-3</v>
      </c>
      <c r="AA133" s="301">
        <v>11</v>
      </c>
      <c r="AB133" s="302">
        <f t="shared" si="26"/>
        <v>1</v>
      </c>
      <c r="AC133" s="303">
        <f t="shared" si="27"/>
        <v>3.2544378698224852E-2</v>
      </c>
      <c r="AD133" s="507">
        <f t="shared" si="28"/>
        <v>3.2544378698224852E-2</v>
      </c>
      <c r="AE133" s="34"/>
      <c r="AF133" s="34"/>
      <c r="AH133" s="34"/>
      <c r="AI133" s="34"/>
      <c r="AK133" s="34"/>
      <c r="AL133" s="34"/>
      <c r="AN133" s="34"/>
      <c r="AO133" s="34"/>
      <c r="AQ133" s="34"/>
      <c r="AR133" s="34"/>
      <c r="AT133" s="34"/>
      <c r="AU133" s="34"/>
      <c r="AW133" s="34"/>
      <c r="AX133" s="34"/>
    </row>
    <row r="134" spans="1:50" ht="13.5" x14ac:dyDescent="0.2">
      <c r="A134" s="506"/>
      <c r="B134" s="321" t="s">
        <v>36</v>
      </c>
      <c r="C134" s="314">
        <v>0</v>
      </c>
      <c r="D134" s="302">
        <f t="shared" si="29"/>
        <v>0</v>
      </c>
      <c r="E134" s="303">
        <f t="shared" si="30"/>
        <v>0</v>
      </c>
      <c r="F134" s="304">
        <f t="shared" si="31"/>
        <v>0</v>
      </c>
      <c r="G134" s="301">
        <v>2</v>
      </c>
      <c r="H134" s="302">
        <f t="shared" si="11"/>
        <v>0.66666666666666663</v>
      </c>
      <c r="I134" s="303">
        <f t="shared" si="12"/>
        <v>5.128205128205128E-2</v>
      </c>
      <c r="J134" s="317">
        <f t="shared" si="13"/>
        <v>5.9171597633136093E-3</v>
      </c>
      <c r="K134" s="314">
        <v>0</v>
      </c>
      <c r="L134" s="302">
        <f t="shared" si="14"/>
        <v>0</v>
      </c>
      <c r="M134" s="303">
        <f t="shared" si="15"/>
        <v>0</v>
      </c>
      <c r="N134" s="304">
        <f t="shared" si="16"/>
        <v>0</v>
      </c>
      <c r="O134" s="301">
        <v>1</v>
      </c>
      <c r="P134" s="302">
        <f t="shared" si="17"/>
        <v>0.33333333333333331</v>
      </c>
      <c r="Q134" s="303">
        <f t="shared" si="18"/>
        <v>3.8461538461538464E-3</v>
      </c>
      <c r="R134" s="317">
        <f t="shared" si="19"/>
        <v>2.9585798816568047E-3</v>
      </c>
      <c r="S134" s="301">
        <v>0</v>
      </c>
      <c r="T134" s="302">
        <f t="shared" si="20"/>
        <v>0</v>
      </c>
      <c r="U134" s="303">
        <f t="shared" si="21"/>
        <v>0</v>
      </c>
      <c r="V134" s="317">
        <f t="shared" si="22"/>
        <v>0</v>
      </c>
      <c r="W134" s="314">
        <v>3</v>
      </c>
      <c r="X134" s="302">
        <f t="shared" si="23"/>
        <v>1</v>
      </c>
      <c r="Y134" s="303">
        <f t="shared" si="24"/>
        <v>3.4883720930232558E-2</v>
      </c>
      <c r="Z134" s="304">
        <f t="shared" si="25"/>
        <v>8.8757396449704144E-3</v>
      </c>
      <c r="AA134" s="301">
        <v>3</v>
      </c>
      <c r="AB134" s="302">
        <f t="shared" si="26"/>
        <v>1</v>
      </c>
      <c r="AC134" s="303">
        <f t="shared" si="27"/>
        <v>8.8757396449704144E-3</v>
      </c>
      <c r="AD134" s="507">
        <f t="shared" si="28"/>
        <v>8.8757396449704144E-3</v>
      </c>
      <c r="AE134" s="34"/>
      <c r="AF134" s="34"/>
      <c r="AH134" s="34"/>
      <c r="AI134" s="34"/>
      <c r="AK134" s="34"/>
      <c r="AL134" s="34"/>
      <c r="AN134" s="34"/>
      <c r="AO134" s="34"/>
      <c r="AQ134" s="34"/>
      <c r="AR134" s="34"/>
      <c r="AT134" s="34"/>
      <c r="AU134" s="34"/>
      <c r="AW134" s="34"/>
      <c r="AX134" s="34"/>
    </row>
    <row r="135" spans="1:50" ht="13.5" x14ac:dyDescent="0.2">
      <c r="A135" s="506"/>
      <c r="B135" s="321" t="s">
        <v>37</v>
      </c>
      <c r="C135" s="314">
        <v>3</v>
      </c>
      <c r="D135" s="302">
        <f t="shared" si="29"/>
        <v>0.375</v>
      </c>
      <c r="E135" s="303">
        <f t="shared" si="30"/>
        <v>5.1724137931034482E-2</v>
      </c>
      <c r="F135" s="304">
        <f t="shared" si="31"/>
        <v>8.8757396449704144E-3</v>
      </c>
      <c r="G135" s="301">
        <v>5</v>
      </c>
      <c r="H135" s="302">
        <f t="shared" si="11"/>
        <v>0.625</v>
      </c>
      <c r="I135" s="303">
        <f t="shared" si="12"/>
        <v>0.12820512820512819</v>
      </c>
      <c r="J135" s="317">
        <f t="shared" si="13"/>
        <v>1.4792899408284023E-2</v>
      </c>
      <c r="K135" s="314">
        <v>2</v>
      </c>
      <c r="L135" s="302">
        <f t="shared" si="14"/>
        <v>0.25</v>
      </c>
      <c r="M135" s="303">
        <f t="shared" si="15"/>
        <v>7.6923076923076927E-2</v>
      </c>
      <c r="N135" s="304">
        <f t="shared" si="16"/>
        <v>5.9171597633136093E-3</v>
      </c>
      <c r="O135" s="301">
        <v>3</v>
      </c>
      <c r="P135" s="302">
        <f t="shared" si="17"/>
        <v>0.375</v>
      </c>
      <c r="Q135" s="303">
        <f t="shared" si="18"/>
        <v>1.1538461538461539E-2</v>
      </c>
      <c r="R135" s="317">
        <f t="shared" si="19"/>
        <v>8.8757396449704144E-3</v>
      </c>
      <c r="S135" s="301">
        <v>5</v>
      </c>
      <c r="T135" s="302">
        <f t="shared" si="20"/>
        <v>0.625</v>
      </c>
      <c r="U135" s="303">
        <f t="shared" si="21"/>
        <v>0.14705882352941177</v>
      </c>
      <c r="V135" s="317">
        <f t="shared" si="22"/>
        <v>1.4792899408284023E-2</v>
      </c>
      <c r="W135" s="314">
        <v>7</v>
      </c>
      <c r="X135" s="302">
        <f t="shared" si="23"/>
        <v>0.875</v>
      </c>
      <c r="Y135" s="303">
        <f t="shared" si="24"/>
        <v>8.1395348837209308E-2</v>
      </c>
      <c r="Z135" s="304">
        <f t="shared" si="25"/>
        <v>2.0710059171597635E-2</v>
      </c>
      <c r="AA135" s="301">
        <v>8</v>
      </c>
      <c r="AB135" s="302">
        <f t="shared" si="26"/>
        <v>1</v>
      </c>
      <c r="AC135" s="303">
        <f t="shared" si="27"/>
        <v>2.3668639053254437E-2</v>
      </c>
      <c r="AD135" s="507">
        <f t="shared" si="28"/>
        <v>2.3668639053254437E-2</v>
      </c>
      <c r="AE135" s="34"/>
      <c r="AF135" s="34"/>
      <c r="AH135" s="34"/>
      <c r="AI135" s="34"/>
      <c r="AK135" s="34"/>
      <c r="AL135" s="34"/>
      <c r="AN135" s="34"/>
      <c r="AO135" s="34"/>
      <c r="AQ135" s="34"/>
      <c r="AR135" s="34"/>
      <c r="AT135" s="34"/>
      <c r="AU135" s="34"/>
      <c r="AW135" s="34"/>
      <c r="AX135" s="34"/>
    </row>
    <row r="136" spans="1:50" ht="13.5" x14ac:dyDescent="0.2">
      <c r="A136" s="506"/>
      <c r="B136" s="321" t="s">
        <v>40</v>
      </c>
      <c r="C136" s="314">
        <v>2</v>
      </c>
      <c r="D136" s="302">
        <f t="shared" si="29"/>
        <v>4.6511627906976744E-2</v>
      </c>
      <c r="E136" s="303">
        <f t="shared" si="30"/>
        <v>3.4482758620689655E-2</v>
      </c>
      <c r="F136" s="304">
        <f t="shared" si="31"/>
        <v>5.9171597633136093E-3</v>
      </c>
      <c r="G136" s="301">
        <v>0</v>
      </c>
      <c r="H136" s="302">
        <f t="shared" si="11"/>
        <v>0</v>
      </c>
      <c r="I136" s="303">
        <f t="shared" si="12"/>
        <v>0</v>
      </c>
      <c r="J136" s="317">
        <f t="shared" si="13"/>
        <v>0</v>
      </c>
      <c r="K136" s="314">
        <v>2</v>
      </c>
      <c r="L136" s="302">
        <f t="shared" si="14"/>
        <v>4.6511627906976744E-2</v>
      </c>
      <c r="M136" s="303">
        <f t="shared" si="15"/>
        <v>7.6923076923076927E-2</v>
      </c>
      <c r="N136" s="304">
        <f t="shared" si="16"/>
        <v>5.9171597633136093E-3</v>
      </c>
      <c r="O136" s="301">
        <v>40</v>
      </c>
      <c r="P136" s="302">
        <f t="shared" si="17"/>
        <v>0.93023255813953487</v>
      </c>
      <c r="Q136" s="303">
        <f t="shared" si="18"/>
        <v>0.15384615384615385</v>
      </c>
      <c r="R136" s="317">
        <f t="shared" si="19"/>
        <v>0.11834319526627218</v>
      </c>
      <c r="S136" s="301">
        <v>2</v>
      </c>
      <c r="T136" s="302">
        <f t="shared" si="20"/>
        <v>4.6511627906976744E-2</v>
      </c>
      <c r="U136" s="303">
        <f t="shared" si="21"/>
        <v>5.8823529411764705E-2</v>
      </c>
      <c r="V136" s="317">
        <f t="shared" si="22"/>
        <v>5.9171597633136093E-3</v>
      </c>
      <c r="W136" s="314">
        <v>6</v>
      </c>
      <c r="X136" s="302">
        <f t="shared" si="23"/>
        <v>0.13953488372093023</v>
      </c>
      <c r="Y136" s="303">
        <f t="shared" si="24"/>
        <v>6.9767441860465115E-2</v>
      </c>
      <c r="Z136" s="304">
        <f t="shared" si="25"/>
        <v>1.7751479289940829E-2</v>
      </c>
      <c r="AA136" s="301">
        <v>43</v>
      </c>
      <c r="AB136" s="302">
        <f t="shared" si="26"/>
        <v>1</v>
      </c>
      <c r="AC136" s="303">
        <f t="shared" si="27"/>
        <v>0.12721893491124261</v>
      </c>
      <c r="AD136" s="507">
        <f t="shared" si="28"/>
        <v>0.12721893491124261</v>
      </c>
      <c r="AE136" s="34"/>
      <c r="AF136" s="34"/>
      <c r="AH136" s="34"/>
      <c r="AI136" s="34"/>
      <c r="AK136" s="34"/>
      <c r="AL136" s="34"/>
      <c r="AN136" s="34"/>
      <c r="AO136" s="34"/>
      <c r="AQ136" s="34"/>
      <c r="AR136" s="34"/>
      <c r="AT136" s="34"/>
      <c r="AU136" s="34"/>
      <c r="AW136" s="34"/>
      <c r="AX136" s="34"/>
    </row>
    <row r="137" spans="1:50" ht="13.5" x14ac:dyDescent="0.2">
      <c r="A137" s="506"/>
      <c r="B137" s="321" t="s">
        <v>21</v>
      </c>
      <c r="C137" s="314">
        <v>2</v>
      </c>
      <c r="D137" s="302">
        <f t="shared" si="29"/>
        <v>0.2</v>
      </c>
      <c r="E137" s="303">
        <f t="shared" si="30"/>
        <v>3.4482758620689655E-2</v>
      </c>
      <c r="F137" s="304">
        <f t="shared" si="31"/>
        <v>5.9171597633136093E-3</v>
      </c>
      <c r="G137" s="301">
        <v>2</v>
      </c>
      <c r="H137" s="302">
        <f t="shared" si="11"/>
        <v>0.2</v>
      </c>
      <c r="I137" s="303">
        <f t="shared" si="12"/>
        <v>5.128205128205128E-2</v>
      </c>
      <c r="J137" s="317">
        <f t="shared" si="13"/>
        <v>5.9171597633136093E-3</v>
      </c>
      <c r="K137" s="314">
        <v>1</v>
      </c>
      <c r="L137" s="302">
        <f t="shared" si="14"/>
        <v>0.1</v>
      </c>
      <c r="M137" s="303">
        <f t="shared" si="15"/>
        <v>3.8461538461538464E-2</v>
      </c>
      <c r="N137" s="304">
        <f t="shared" si="16"/>
        <v>2.9585798816568047E-3</v>
      </c>
      <c r="O137" s="301">
        <v>8</v>
      </c>
      <c r="P137" s="302">
        <f t="shared" si="17"/>
        <v>0.8</v>
      </c>
      <c r="Q137" s="303">
        <f t="shared" si="18"/>
        <v>3.0769230769230771E-2</v>
      </c>
      <c r="R137" s="317">
        <f t="shared" si="19"/>
        <v>2.3668639053254437E-2</v>
      </c>
      <c r="S137" s="301">
        <v>3</v>
      </c>
      <c r="T137" s="302">
        <f t="shared" si="20"/>
        <v>0.3</v>
      </c>
      <c r="U137" s="303">
        <f t="shared" si="21"/>
        <v>8.8235294117647065E-2</v>
      </c>
      <c r="V137" s="317">
        <f t="shared" si="22"/>
        <v>8.8757396449704144E-3</v>
      </c>
      <c r="W137" s="314">
        <v>5</v>
      </c>
      <c r="X137" s="302">
        <f t="shared" si="23"/>
        <v>0.5</v>
      </c>
      <c r="Y137" s="303">
        <f t="shared" si="24"/>
        <v>5.8139534883720929E-2</v>
      </c>
      <c r="Z137" s="304">
        <f t="shared" si="25"/>
        <v>1.4792899408284023E-2</v>
      </c>
      <c r="AA137" s="301">
        <v>10</v>
      </c>
      <c r="AB137" s="302">
        <f t="shared" si="26"/>
        <v>1</v>
      </c>
      <c r="AC137" s="303">
        <f t="shared" si="27"/>
        <v>2.9585798816568046E-2</v>
      </c>
      <c r="AD137" s="507">
        <f t="shared" si="28"/>
        <v>2.9585798816568046E-2</v>
      </c>
      <c r="AE137" s="34"/>
      <c r="AF137" s="34"/>
      <c r="AH137" s="34"/>
      <c r="AI137" s="34"/>
      <c r="AK137" s="34"/>
      <c r="AL137" s="34"/>
      <c r="AN137" s="34"/>
      <c r="AO137" s="34"/>
      <c r="AQ137" s="34"/>
      <c r="AR137" s="34"/>
      <c r="AT137" s="34"/>
      <c r="AU137" s="34"/>
      <c r="AW137" s="34"/>
      <c r="AX137" s="34"/>
    </row>
    <row r="138" spans="1:50" ht="13.5" x14ac:dyDescent="0.2">
      <c r="A138" s="506"/>
      <c r="B138" s="321" t="s">
        <v>7</v>
      </c>
      <c r="C138" s="314">
        <v>2</v>
      </c>
      <c r="D138" s="302">
        <f t="shared" si="29"/>
        <v>0.25</v>
      </c>
      <c r="E138" s="303">
        <f t="shared" si="30"/>
        <v>3.4482758620689655E-2</v>
      </c>
      <c r="F138" s="304">
        <f t="shared" si="31"/>
        <v>5.9171597633136093E-3</v>
      </c>
      <c r="G138" s="301">
        <v>2</v>
      </c>
      <c r="H138" s="302">
        <f t="shared" si="11"/>
        <v>0.25</v>
      </c>
      <c r="I138" s="303">
        <f t="shared" si="12"/>
        <v>5.128205128205128E-2</v>
      </c>
      <c r="J138" s="317">
        <f t="shared" si="13"/>
        <v>5.9171597633136093E-3</v>
      </c>
      <c r="K138" s="314">
        <v>2</v>
      </c>
      <c r="L138" s="302">
        <f t="shared" si="14"/>
        <v>0.25</v>
      </c>
      <c r="M138" s="303">
        <f t="shared" si="15"/>
        <v>7.6923076923076927E-2</v>
      </c>
      <c r="N138" s="304">
        <f t="shared" si="16"/>
        <v>5.9171597633136093E-3</v>
      </c>
      <c r="O138" s="301">
        <v>7</v>
      </c>
      <c r="P138" s="302">
        <f t="shared" si="17"/>
        <v>0.875</v>
      </c>
      <c r="Q138" s="303">
        <f t="shared" si="18"/>
        <v>2.6923076923076925E-2</v>
      </c>
      <c r="R138" s="317">
        <f t="shared" si="19"/>
        <v>2.0710059171597635E-2</v>
      </c>
      <c r="S138" s="301">
        <v>2</v>
      </c>
      <c r="T138" s="302">
        <f t="shared" si="20"/>
        <v>0.25</v>
      </c>
      <c r="U138" s="303">
        <f t="shared" si="21"/>
        <v>5.8823529411764705E-2</v>
      </c>
      <c r="V138" s="317">
        <f t="shared" si="22"/>
        <v>5.9171597633136093E-3</v>
      </c>
      <c r="W138" s="314">
        <v>1</v>
      </c>
      <c r="X138" s="302">
        <f t="shared" si="23"/>
        <v>0.125</v>
      </c>
      <c r="Y138" s="303">
        <f t="shared" si="24"/>
        <v>1.1627906976744186E-2</v>
      </c>
      <c r="Z138" s="304">
        <f t="shared" si="25"/>
        <v>2.9585798816568047E-3</v>
      </c>
      <c r="AA138" s="301">
        <v>8</v>
      </c>
      <c r="AB138" s="302">
        <f t="shared" si="26"/>
        <v>1</v>
      </c>
      <c r="AC138" s="303">
        <f t="shared" si="27"/>
        <v>2.3668639053254437E-2</v>
      </c>
      <c r="AD138" s="507">
        <f t="shared" si="28"/>
        <v>2.3668639053254437E-2</v>
      </c>
      <c r="AE138" s="34"/>
      <c r="AF138" s="34"/>
      <c r="AH138" s="34"/>
      <c r="AI138" s="34"/>
      <c r="AK138" s="34"/>
      <c r="AL138" s="34"/>
      <c r="AN138" s="34"/>
      <c r="AO138" s="34"/>
      <c r="AQ138" s="34"/>
      <c r="AR138" s="34"/>
      <c r="AT138" s="34"/>
      <c r="AU138" s="34"/>
      <c r="AW138" s="34"/>
      <c r="AX138" s="34"/>
    </row>
    <row r="139" spans="1:50" ht="13.5" x14ac:dyDescent="0.2">
      <c r="A139" s="506"/>
      <c r="B139" s="321" t="s">
        <v>32</v>
      </c>
      <c r="C139" s="314">
        <v>0</v>
      </c>
      <c r="D139" s="302">
        <f t="shared" si="29"/>
        <v>0</v>
      </c>
      <c r="E139" s="303">
        <f t="shared" si="30"/>
        <v>0</v>
      </c>
      <c r="F139" s="304">
        <f t="shared" si="31"/>
        <v>0</v>
      </c>
      <c r="G139" s="301">
        <v>0</v>
      </c>
      <c r="H139" s="302">
        <f t="shared" si="11"/>
        <v>0</v>
      </c>
      <c r="I139" s="303">
        <f t="shared" si="12"/>
        <v>0</v>
      </c>
      <c r="J139" s="317">
        <f t="shared" si="13"/>
        <v>0</v>
      </c>
      <c r="K139" s="314">
        <v>0</v>
      </c>
      <c r="L139" s="302">
        <f t="shared" si="14"/>
        <v>0</v>
      </c>
      <c r="M139" s="303">
        <f t="shared" si="15"/>
        <v>0</v>
      </c>
      <c r="N139" s="304">
        <f t="shared" si="16"/>
        <v>0</v>
      </c>
      <c r="O139" s="301">
        <v>0</v>
      </c>
      <c r="P139" s="302">
        <f t="shared" si="17"/>
        <v>0</v>
      </c>
      <c r="Q139" s="303">
        <f t="shared" si="18"/>
        <v>0</v>
      </c>
      <c r="R139" s="317">
        <f t="shared" si="19"/>
        <v>0</v>
      </c>
      <c r="S139" s="301">
        <v>0</v>
      </c>
      <c r="T139" s="302">
        <f t="shared" si="20"/>
        <v>0</v>
      </c>
      <c r="U139" s="303">
        <f t="shared" si="21"/>
        <v>0</v>
      </c>
      <c r="V139" s="317">
        <f t="shared" si="22"/>
        <v>0</v>
      </c>
      <c r="W139" s="314">
        <v>0</v>
      </c>
      <c r="X139" s="302">
        <f t="shared" si="23"/>
        <v>0</v>
      </c>
      <c r="Y139" s="303">
        <f t="shared" si="24"/>
        <v>0</v>
      </c>
      <c r="Z139" s="304">
        <f t="shared" si="25"/>
        <v>0</v>
      </c>
      <c r="AA139" s="301">
        <v>0</v>
      </c>
      <c r="AB139" s="302">
        <f t="shared" si="26"/>
        <v>0</v>
      </c>
      <c r="AC139" s="303">
        <f t="shared" si="27"/>
        <v>0</v>
      </c>
      <c r="AD139" s="507">
        <f t="shared" si="28"/>
        <v>0</v>
      </c>
      <c r="AE139" s="34"/>
      <c r="AF139" s="34"/>
      <c r="AH139" s="34"/>
      <c r="AI139" s="34"/>
      <c r="AK139" s="34"/>
      <c r="AL139" s="34"/>
      <c r="AN139" s="34"/>
      <c r="AO139" s="34"/>
      <c r="AQ139" s="34"/>
      <c r="AR139" s="34"/>
      <c r="AT139" s="34"/>
      <c r="AU139" s="34"/>
      <c r="AW139" s="34"/>
      <c r="AX139" s="34"/>
    </row>
    <row r="140" spans="1:50" ht="13.5" x14ac:dyDescent="0.2">
      <c r="A140" s="506"/>
      <c r="B140" s="321" t="s">
        <v>3</v>
      </c>
      <c r="C140" s="314">
        <v>0</v>
      </c>
      <c r="D140" s="302">
        <f t="shared" si="29"/>
        <v>0</v>
      </c>
      <c r="E140" s="303">
        <f t="shared" si="30"/>
        <v>0</v>
      </c>
      <c r="F140" s="304">
        <f t="shared" si="31"/>
        <v>0</v>
      </c>
      <c r="G140" s="301">
        <v>0</v>
      </c>
      <c r="H140" s="302">
        <f t="shared" si="11"/>
        <v>0</v>
      </c>
      <c r="I140" s="303">
        <f t="shared" si="12"/>
        <v>0</v>
      </c>
      <c r="J140" s="317">
        <f t="shared" si="13"/>
        <v>0</v>
      </c>
      <c r="K140" s="314">
        <v>0</v>
      </c>
      <c r="L140" s="302">
        <f t="shared" si="14"/>
        <v>0</v>
      </c>
      <c r="M140" s="303">
        <f t="shared" si="15"/>
        <v>0</v>
      </c>
      <c r="N140" s="304">
        <f t="shared" si="16"/>
        <v>0</v>
      </c>
      <c r="O140" s="301">
        <v>0</v>
      </c>
      <c r="P140" s="302">
        <f t="shared" si="17"/>
        <v>0</v>
      </c>
      <c r="Q140" s="303">
        <f t="shared" si="18"/>
        <v>0</v>
      </c>
      <c r="R140" s="317">
        <f t="shared" si="19"/>
        <v>0</v>
      </c>
      <c r="S140" s="301">
        <v>1</v>
      </c>
      <c r="T140" s="302">
        <f t="shared" si="20"/>
        <v>0.5</v>
      </c>
      <c r="U140" s="303">
        <f t="shared" si="21"/>
        <v>2.9411764705882353E-2</v>
      </c>
      <c r="V140" s="317">
        <f t="shared" si="22"/>
        <v>2.9585798816568047E-3</v>
      </c>
      <c r="W140" s="314">
        <v>2</v>
      </c>
      <c r="X140" s="302">
        <f t="shared" si="23"/>
        <v>1</v>
      </c>
      <c r="Y140" s="303">
        <f t="shared" si="24"/>
        <v>2.3255813953488372E-2</v>
      </c>
      <c r="Z140" s="304">
        <f t="shared" si="25"/>
        <v>5.9171597633136093E-3</v>
      </c>
      <c r="AA140" s="301">
        <v>2</v>
      </c>
      <c r="AB140" s="302">
        <f t="shared" si="26"/>
        <v>1</v>
      </c>
      <c r="AC140" s="303">
        <f t="shared" si="27"/>
        <v>5.9171597633136093E-3</v>
      </c>
      <c r="AD140" s="507">
        <f t="shared" si="28"/>
        <v>5.9171597633136093E-3</v>
      </c>
      <c r="AE140" s="34"/>
      <c r="AF140" s="34"/>
      <c r="AH140" s="34"/>
      <c r="AI140" s="34"/>
      <c r="AK140" s="34"/>
      <c r="AL140" s="34"/>
      <c r="AN140" s="34"/>
      <c r="AO140" s="34"/>
      <c r="AQ140" s="34"/>
      <c r="AR140" s="34"/>
      <c r="AT140" s="34"/>
      <c r="AU140" s="34"/>
      <c r="AW140" s="34"/>
      <c r="AX140" s="34"/>
    </row>
    <row r="141" spans="1:50" ht="13.5" x14ac:dyDescent="0.2">
      <c r="A141" s="506"/>
      <c r="B141" s="321" t="s">
        <v>139</v>
      </c>
      <c r="C141" s="314">
        <v>1</v>
      </c>
      <c r="D141" s="302">
        <f t="shared" si="29"/>
        <v>0.14285714285714285</v>
      </c>
      <c r="E141" s="303">
        <f t="shared" si="30"/>
        <v>1.7241379310344827E-2</v>
      </c>
      <c r="F141" s="304">
        <f t="shared" si="31"/>
        <v>2.9585798816568047E-3</v>
      </c>
      <c r="G141" s="301">
        <v>2</v>
      </c>
      <c r="H141" s="302">
        <f t="shared" si="11"/>
        <v>0.2857142857142857</v>
      </c>
      <c r="I141" s="303">
        <f t="shared" si="12"/>
        <v>5.128205128205128E-2</v>
      </c>
      <c r="J141" s="317">
        <f t="shared" si="13"/>
        <v>5.9171597633136093E-3</v>
      </c>
      <c r="K141" s="314">
        <v>1</v>
      </c>
      <c r="L141" s="302">
        <f t="shared" si="14"/>
        <v>0.14285714285714285</v>
      </c>
      <c r="M141" s="303">
        <f t="shared" si="15"/>
        <v>3.8461538461538464E-2</v>
      </c>
      <c r="N141" s="304">
        <f t="shared" si="16"/>
        <v>2.9585798816568047E-3</v>
      </c>
      <c r="O141" s="301">
        <v>0</v>
      </c>
      <c r="P141" s="302">
        <f t="shared" si="17"/>
        <v>0</v>
      </c>
      <c r="Q141" s="303">
        <f t="shared" si="18"/>
        <v>0</v>
      </c>
      <c r="R141" s="317">
        <f t="shared" si="19"/>
        <v>0</v>
      </c>
      <c r="S141" s="301">
        <v>0</v>
      </c>
      <c r="T141" s="302">
        <f t="shared" si="20"/>
        <v>0</v>
      </c>
      <c r="U141" s="303">
        <f t="shared" si="21"/>
        <v>0</v>
      </c>
      <c r="V141" s="317">
        <f t="shared" si="22"/>
        <v>0</v>
      </c>
      <c r="W141" s="314">
        <v>5</v>
      </c>
      <c r="X141" s="302">
        <f t="shared" si="23"/>
        <v>0.7142857142857143</v>
      </c>
      <c r="Y141" s="303">
        <f t="shared" si="24"/>
        <v>5.8139534883720929E-2</v>
      </c>
      <c r="Z141" s="304">
        <f t="shared" si="25"/>
        <v>1.4792899408284023E-2</v>
      </c>
      <c r="AA141" s="301">
        <v>7</v>
      </c>
      <c r="AB141" s="302">
        <f t="shared" si="26"/>
        <v>1</v>
      </c>
      <c r="AC141" s="303">
        <f t="shared" si="27"/>
        <v>2.0710059171597635E-2</v>
      </c>
      <c r="AD141" s="507">
        <f t="shared" si="28"/>
        <v>2.0710059171597635E-2</v>
      </c>
      <c r="AE141" s="34"/>
      <c r="AF141" s="34"/>
      <c r="AH141" s="34"/>
      <c r="AI141" s="34"/>
      <c r="AK141" s="34"/>
      <c r="AL141" s="34"/>
      <c r="AN141" s="34"/>
      <c r="AO141" s="34"/>
      <c r="AQ141" s="34"/>
      <c r="AR141" s="34"/>
      <c r="AT141" s="34"/>
      <c r="AU141" s="34"/>
      <c r="AW141" s="34"/>
      <c r="AX141" s="34"/>
    </row>
    <row r="142" spans="1:50" ht="15.75" x14ac:dyDescent="0.25">
      <c r="A142" s="508"/>
      <c r="B142" s="11"/>
      <c r="C142" s="315"/>
      <c r="D142" s="302"/>
      <c r="E142" s="303"/>
      <c r="F142" s="307"/>
      <c r="G142" s="305"/>
      <c r="H142" s="302"/>
      <c r="I142" s="303"/>
      <c r="J142" s="318"/>
      <c r="K142" s="315"/>
      <c r="L142" s="302"/>
      <c r="M142" s="303"/>
      <c r="N142" s="307"/>
      <c r="O142" s="305"/>
      <c r="P142" s="302"/>
      <c r="Q142" s="303"/>
      <c r="R142" s="318"/>
      <c r="S142" s="305"/>
      <c r="T142" s="302"/>
      <c r="U142" s="303"/>
      <c r="V142" s="318"/>
      <c r="W142" s="315"/>
      <c r="X142" s="302"/>
      <c r="Y142" s="303"/>
      <c r="Z142" s="307"/>
      <c r="AA142" s="305"/>
      <c r="AB142" s="302"/>
      <c r="AC142" s="303"/>
      <c r="AD142" s="509"/>
      <c r="AE142" s="34"/>
      <c r="AF142" s="34"/>
      <c r="AH142" s="34"/>
      <c r="AI142" s="34"/>
      <c r="AK142" s="34"/>
      <c r="AL142" s="34"/>
      <c r="AN142" s="34"/>
      <c r="AO142" s="34"/>
      <c r="AQ142" s="34"/>
      <c r="AR142" s="34"/>
      <c r="AT142" s="34"/>
      <c r="AU142" s="34"/>
      <c r="AW142" s="34"/>
      <c r="AX142" s="34"/>
    </row>
    <row r="143" spans="1:50" ht="13.5" x14ac:dyDescent="0.2">
      <c r="A143" s="510"/>
      <c r="B143" s="511" t="s">
        <v>22</v>
      </c>
      <c r="C143" s="512">
        <f>SUM(C112:C142)</f>
        <v>58</v>
      </c>
      <c r="D143" s="513">
        <f>IF($AA143=0,0,C143/$AA143)</f>
        <v>0.17159763313609466</v>
      </c>
      <c r="E143" s="514">
        <f>C143/C$143</f>
        <v>1</v>
      </c>
      <c r="F143" s="515">
        <f t="shared" si="31"/>
        <v>0.17159763313609466</v>
      </c>
      <c r="G143" s="516">
        <f>SUM(G112:G142)</f>
        <v>39</v>
      </c>
      <c r="H143" s="513">
        <f>IF($AA143=0,0,G143/$AA143)</f>
        <v>0.11538461538461539</v>
      </c>
      <c r="I143" s="514">
        <f>G143/G$143</f>
        <v>1</v>
      </c>
      <c r="J143" s="517">
        <f t="shared" si="13"/>
        <v>0.11538461538461539</v>
      </c>
      <c r="K143" s="512">
        <f>SUM(K112:K142)</f>
        <v>26</v>
      </c>
      <c r="L143" s="513">
        <f>IF($AA143=0,0,K143/$AA143)</f>
        <v>7.6923076923076927E-2</v>
      </c>
      <c r="M143" s="514">
        <f>K143/K$143</f>
        <v>1</v>
      </c>
      <c r="N143" s="515">
        <f t="shared" si="16"/>
        <v>7.6923076923076927E-2</v>
      </c>
      <c r="O143" s="516">
        <f>SUM(O112:O142)</f>
        <v>260</v>
      </c>
      <c r="P143" s="513">
        <f>IF($AA143=0,0,O143/$AA143)</f>
        <v>0.76923076923076927</v>
      </c>
      <c r="Q143" s="514">
        <f>O143/O$143</f>
        <v>1</v>
      </c>
      <c r="R143" s="517">
        <f t="shared" si="19"/>
        <v>0.76923076923076927</v>
      </c>
      <c r="S143" s="516">
        <f>SUM(S112:S142)</f>
        <v>34</v>
      </c>
      <c r="T143" s="513">
        <f>IF($AA143=0,0,S143/$AA143)</f>
        <v>0.10059171597633136</v>
      </c>
      <c r="U143" s="514">
        <f>S143/S$143</f>
        <v>1</v>
      </c>
      <c r="V143" s="517">
        <f t="shared" si="22"/>
        <v>0.10059171597633136</v>
      </c>
      <c r="W143" s="512">
        <f>SUM(W112:W142)</f>
        <v>86</v>
      </c>
      <c r="X143" s="513">
        <f>IF($AA143=0,0,W143/$AA143)</f>
        <v>0.25443786982248523</v>
      </c>
      <c r="Y143" s="514">
        <f>W143/W$143</f>
        <v>1</v>
      </c>
      <c r="Z143" s="515">
        <f t="shared" si="25"/>
        <v>0.25443786982248523</v>
      </c>
      <c r="AA143" s="516">
        <f>SUM(AA112:AA142)</f>
        <v>338</v>
      </c>
      <c r="AB143" s="513">
        <f>IF($AA143=0,0,AA143/$AA143)</f>
        <v>1</v>
      </c>
      <c r="AC143" s="514">
        <f>AA143/AA$143</f>
        <v>1</v>
      </c>
      <c r="AD143" s="518">
        <f t="shared" si="28"/>
        <v>1</v>
      </c>
      <c r="AE143" s="34"/>
      <c r="AF143" s="34"/>
      <c r="AH143" s="34"/>
      <c r="AI143" s="34"/>
      <c r="AK143" s="34"/>
      <c r="AL143" s="34"/>
      <c r="AN143" s="34"/>
      <c r="AO143" s="34"/>
      <c r="AQ143" s="34"/>
      <c r="AR143" s="34"/>
      <c r="AT143" s="34"/>
      <c r="AU143" s="34"/>
      <c r="AW143" s="34"/>
      <c r="AX143" s="34"/>
    </row>
    <row r="144" spans="1:50" ht="13.5" x14ac:dyDescent="0.25">
      <c r="A144" s="153"/>
      <c r="B144" s="153"/>
      <c r="C144" s="153"/>
      <c r="D144" s="153"/>
      <c r="E144" s="153"/>
      <c r="F144" s="153"/>
      <c r="G144" s="154"/>
      <c r="H144" s="151"/>
      <c r="I144" s="153"/>
      <c r="J144" s="153"/>
    </row>
    <row r="145" spans="1:50" ht="14.25" thickBot="1" x14ac:dyDescent="0.3">
      <c r="A145" s="153" t="s">
        <v>75</v>
      </c>
      <c r="B145" s="153"/>
      <c r="C145" s="153"/>
      <c r="D145" s="153"/>
      <c r="E145" s="153"/>
      <c r="F145" s="153"/>
    </row>
    <row r="146" spans="1:50" x14ac:dyDescent="0.2">
      <c r="A146" s="8" t="s">
        <v>0</v>
      </c>
      <c r="B146" s="8" t="s">
        <v>0</v>
      </c>
      <c r="C146" s="675" t="s">
        <v>93</v>
      </c>
      <c r="D146" s="675"/>
      <c r="E146" s="675"/>
      <c r="F146" s="675"/>
      <c r="G146" s="675"/>
      <c r="H146" s="675"/>
      <c r="I146" s="675"/>
      <c r="J146" s="675"/>
      <c r="K146" s="675"/>
      <c r="L146" s="675"/>
      <c r="M146" s="675"/>
      <c r="N146" s="675"/>
      <c r="O146" s="675"/>
      <c r="P146" s="675"/>
      <c r="Q146" s="675"/>
      <c r="R146" s="675"/>
      <c r="S146" s="675"/>
      <c r="T146" s="675"/>
      <c r="U146" s="675"/>
      <c r="V146" s="555"/>
      <c r="W146" s="555"/>
    </row>
    <row r="147" spans="1:50" x14ac:dyDescent="0.2">
      <c r="A147" s="11"/>
      <c r="B147" s="11"/>
      <c r="C147" s="611" t="s">
        <v>94</v>
      </c>
      <c r="D147" s="665"/>
      <c r="E147" s="676"/>
      <c r="F147" s="614" t="s">
        <v>95</v>
      </c>
      <c r="G147" s="611"/>
      <c r="H147" s="615"/>
      <c r="I147" s="614" t="s">
        <v>96</v>
      </c>
      <c r="J147" s="611"/>
      <c r="K147" s="615"/>
      <c r="L147" s="614" t="s">
        <v>97</v>
      </c>
      <c r="M147" s="611"/>
      <c r="N147" s="615"/>
      <c r="O147" s="614" t="s">
        <v>98</v>
      </c>
      <c r="P147" s="665"/>
      <c r="Q147" s="665"/>
      <c r="R147" s="614" t="s">
        <v>52</v>
      </c>
      <c r="S147" s="665"/>
      <c r="T147" s="665"/>
      <c r="U147" s="614" t="s">
        <v>22</v>
      </c>
      <c r="V147" s="665"/>
      <c r="W147" s="665"/>
    </row>
    <row r="148" spans="1:50" ht="12.75" thickBot="1" x14ac:dyDescent="0.25">
      <c r="A148" s="156"/>
      <c r="B148" s="156"/>
      <c r="C148" s="127" t="s">
        <v>53</v>
      </c>
      <c r="D148" s="128" t="s">
        <v>54</v>
      </c>
      <c r="E148" s="128" t="s">
        <v>55</v>
      </c>
      <c r="F148" s="128" t="s">
        <v>53</v>
      </c>
      <c r="G148" s="128" t="s">
        <v>54</v>
      </c>
      <c r="H148" s="128" t="s">
        <v>55</v>
      </c>
      <c r="I148" s="128" t="s">
        <v>53</v>
      </c>
      <c r="J148" s="128" t="s">
        <v>54</v>
      </c>
      <c r="K148" s="128" t="s">
        <v>55</v>
      </c>
      <c r="L148" s="128" t="s">
        <v>53</v>
      </c>
      <c r="M148" s="128" t="s">
        <v>54</v>
      </c>
      <c r="N148" s="128" t="s">
        <v>55</v>
      </c>
      <c r="O148" s="128" t="s">
        <v>53</v>
      </c>
      <c r="P148" s="128" t="s">
        <v>54</v>
      </c>
      <c r="Q148" s="129" t="s">
        <v>55</v>
      </c>
      <c r="R148" s="128" t="s">
        <v>53</v>
      </c>
      <c r="S148" s="128" t="s">
        <v>54</v>
      </c>
      <c r="T148" s="129" t="s">
        <v>55</v>
      </c>
      <c r="U148" s="128"/>
      <c r="V148" s="128"/>
      <c r="W148" s="129"/>
    </row>
    <row r="149" spans="1:50" ht="13.5" x14ac:dyDescent="0.25">
      <c r="A149" s="10" t="s">
        <v>26</v>
      </c>
      <c r="B149" s="257" t="s">
        <v>1</v>
      </c>
      <c r="C149" s="131">
        <v>2</v>
      </c>
      <c r="D149" s="125">
        <v>0.33300000000000002</v>
      </c>
      <c r="E149" s="125">
        <v>4.1000000000000002E-2</v>
      </c>
      <c r="F149" s="132">
        <v>4</v>
      </c>
      <c r="G149" s="125">
        <v>0.66700000000000004</v>
      </c>
      <c r="H149" s="125">
        <v>0.108</v>
      </c>
      <c r="I149" s="132">
        <v>2</v>
      </c>
      <c r="J149" s="125">
        <v>0.33300000000000002</v>
      </c>
      <c r="K149" s="125">
        <v>6.5000000000000002E-2</v>
      </c>
      <c r="L149" s="132">
        <v>3</v>
      </c>
      <c r="M149" s="125">
        <v>0.5</v>
      </c>
      <c r="N149" s="125">
        <v>1.2999999999999999E-2</v>
      </c>
      <c r="O149" s="132">
        <v>4</v>
      </c>
      <c r="P149" s="125">
        <v>0.66700000000000004</v>
      </c>
      <c r="Q149" s="133">
        <v>9.5000000000000001E-2</v>
      </c>
      <c r="R149" s="132">
        <v>4</v>
      </c>
      <c r="S149" s="125">
        <v>0.66700000000000004</v>
      </c>
      <c r="T149" s="133">
        <v>5.8999999999999997E-2</v>
      </c>
      <c r="U149" s="132"/>
      <c r="V149" s="125"/>
      <c r="W149" s="133"/>
    </row>
    <row r="150" spans="1:50" ht="13.5" x14ac:dyDescent="0.25">
      <c r="A150" s="10"/>
      <c r="B150" s="152" t="s">
        <v>2</v>
      </c>
      <c r="C150" s="135">
        <v>10</v>
      </c>
      <c r="D150" s="136">
        <v>1</v>
      </c>
      <c r="E150" s="136">
        <v>0.20399999999999999</v>
      </c>
      <c r="F150" s="137">
        <v>0</v>
      </c>
      <c r="G150" s="136">
        <v>0</v>
      </c>
      <c r="H150" s="136">
        <v>0</v>
      </c>
      <c r="I150" s="137">
        <v>0</v>
      </c>
      <c r="J150" s="136">
        <v>0</v>
      </c>
      <c r="K150" s="136">
        <v>0</v>
      </c>
      <c r="L150" s="137">
        <v>7</v>
      </c>
      <c r="M150" s="136">
        <v>0.7</v>
      </c>
      <c r="N150" s="136">
        <v>3.1E-2</v>
      </c>
      <c r="O150" s="137">
        <v>0</v>
      </c>
      <c r="P150" s="136">
        <v>0</v>
      </c>
      <c r="Q150" s="138">
        <v>0</v>
      </c>
      <c r="R150" s="137">
        <v>1</v>
      </c>
      <c r="S150" s="136">
        <v>0.1</v>
      </c>
      <c r="T150" s="138">
        <v>1.4999999999999999E-2</v>
      </c>
      <c r="U150" s="137"/>
      <c r="V150" s="136"/>
      <c r="W150" s="138"/>
    </row>
    <row r="151" spans="1:50" ht="13.5" x14ac:dyDescent="0.25">
      <c r="A151" s="10"/>
      <c r="B151" s="152" t="s">
        <v>13</v>
      </c>
      <c r="C151" s="135">
        <v>0</v>
      </c>
      <c r="D151" s="136">
        <v>0</v>
      </c>
      <c r="E151" s="136">
        <v>0</v>
      </c>
      <c r="F151" s="137">
        <v>1</v>
      </c>
      <c r="G151" s="136">
        <v>0.33300000000000002</v>
      </c>
      <c r="H151" s="136">
        <v>2.7E-2</v>
      </c>
      <c r="I151" s="137">
        <v>1</v>
      </c>
      <c r="J151" s="136">
        <v>0.33300000000000002</v>
      </c>
      <c r="K151" s="136">
        <v>3.2000000000000001E-2</v>
      </c>
      <c r="L151" s="137">
        <v>3</v>
      </c>
      <c r="M151" s="136">
        <v>1</v>
      </c>
      <c r="N151" s="136">
        <v>1.2999999999999999E-2</v>
      </c>
      <c r="O151" s="137">
        <v>1</v>
      </c>
      <c r="P151" s="136">
        <v>0.33300000000000002</v>
      </c>
      <c r="Q151" s="138">
        <v>2.4E-2</v>
      </c>
      <c r="R151" s="137">
        <v>1</v>
      </c>
      <c r="S151" s="136">
        <v>0.33300000000000002</v>
      </c>
      <c r="T151" s="138">
        <v>1.4999999999999999E-2</v>
      </c>
      <c r="U151" s="137"/>
      <c r="V151" s="136"/>
      <c r="W151" s="138"/>
    </row>
    <row r="152" spans="1:50" ht="13.5" x14ac:dyDescent="0.25">
      <c r="A152" s="10"/>
      <c r="B152" s="152" t="s">
        <v>4</v>
      </c>
      <c r="C152" s="135">
        <v>1</v>
      </c>
      <c r="D152" s="136">
        <v>3.1E-2</v>
      </c>
      <c r="E152" s="136">
        <v>0.02</v>
      </c>
      <c r="F152" s="137">
        <v>0</v>
      </c>
      <c r="G152" s="136">
        <v>0</v>
      </c>
      <c r="H152" s="136">
        <v>0</v>
      </c>
      <c r="I152" s="137">
        <v>0</v>
      </c>
      <c r="J152" s="136">
        <v>0</v>
      </c>
      <c r="K152" s="136">
        <v>0</v>
      </c>
      <c r="L152" s="137">
        <v>30</v>
      </c>
      <c r="M152" s="136">
        <v>0.93799999999999994</v>
      </c>
      <c r="N152" s="136">
        <v>0.13300000000000001</v>
      </c>
      <c r="O152" s="137">
        <v>2</v>
      </c>
      <c r="P152" s="136">
        <v>6.3E-2</v>
      </c>
      <c r="Q152" s="138">
        <v>4.8000000000000001E-2</v>
      </c>
      <c r="R152" s="137">
        <v>3</v>
      </c>
      <c r="S152" s="136">
        <v>9.4E-2</v>
      </c>
      <c r="T152" s="138">
        <v>4.3999999999999997E-2</v>
      </c>
      <c r="U152" s="137"/>
      <c r="V152" s="136"/>
      <c r="W152" s="138"/>
      <c r="AE152" s="34"/>
      <c r="AF152" s="34"/>
      <c r="AH152" s="34"/>
      <c r="AI152" s="34"/>
      <c r="AK152" s="34"/>
      <c r="AL152" s="34"/>
      <c r="AN152" s="34"/>
      <c r="AO152" s="34"/>
      <c r="AQ152" s="34"/>
      <c r="AR152" s="34"/>
      <c r="AT152" s="34"/>
      <c r="AU152" s="34"/>
      <c r="AW152" s="34"/>
      <c r="AX152" s="34"/>
    </row>
    <row r="153" spans="1:50" ht="13.5" x14ac:dyDescent="0.25">
      <c r="A153" s="10"/>
      <c r="B153" s="152" t="s">
        <v>6</v>
      </c>
      <c r="C153" s="135">
        <v>1</v>
      </c>
      <c r="D153" s="136">
        <v>0.5</v>
      </c>
      <c r="E153" s="136">
        <v>0.02</v>
      </c>
      <c r="F153" s="137">
        <v>0</v>
      </c>
      <c r="G153" s="136">
        <v>0</v>
      </c>
      <c r="H153" s="136">
        <v>0</v>
      </c>
      <c r="I153" s="137">
        <v>0</v>
      </c>
      <c r="J153" s="136">
        <v>0</v>
      </c>
      <c r="K153" s="136">
        <v>0</v>
      </c>
      <c r="L153" s="137">
        <v>0</v>
      </c>
      <c r="M153" s="136">
        <v>0</v>
      </c>
      <c r="N153" s="136">
        <v>0</v>
      </c>
      <c r="O153" s="137">
        <v>1</v>
      </c>
      <c r="P153" s="136">
        <v>0.5</v>
      </c>
      <c r="Q153" s="138">
        <v>2.4E-2</v>
      </c>
      <c r="R153" s="137">
        <v>0</v>
      </c>
      <c r="S153" s="136">
        <v>0</v>
      </c>
      <c r="T153" s="138">
        <v>0</v>
      </c>
      <c r="U153" s="137"/>
      <c r="V153" s="136"/>
      <c r="W153" s="138"/>
      <c r="AE153" s="34"/>
      <c r="AF153" s="34"/>
      <c r="AH153" s="34"/>
      <c r="AI153" s="34"/>
      <c r="AK153" s="34"/>
      <c r="AL153" s="34"/>
      <c r="AN153" s="34"/>
      <c r="AO153" s="34"/>
      <c r="AQ153" s="34"/>
      <c r="AR153" s="34"/>
      <c r="AT153" s="34"/>
      <c r="AU153" s="34"/>
      <c r="AW153" s="34"/>
      <c r="AX153" s="34"/>
    </row>
    <row r="154" spans="1:50" ht="13.5" x14ac:dyDescent="0.25">
      <c r="A154" s="10"/>
      <c r="B154" s="152" t="s">
        <v>8</v>
      </c>
      <c r="C154" s="135">
        <v>0</v>
      </c>
      <c r="D154" s="136">
        <v>0</v>
      </c>
      <c r="E154" s="136">
        <v>0</v>
      </c>
      <c r="F154" s="137">
        <v>0</v>
      </c>
      <c r="G154" s="136">
        <v>0</v>
      </c>
      <c r="H154" s="136">
        <v>0</v>
      </c>
      <c r="I154" s="137">
        <v>0</v>
      </c>
      <c r="J154" s="136">
        <v>0</v>
      </c>
      <c r="K154" s="136">
        <v>0</v>
      </c>
      <c r="L154" s="137">
        <v>0</v>
      </c>
      <c r="M154" s="136">
        <v>0</v>
      </c>
      <c r="N154" s="136">
        <v>0</v>
      </c>
      <c r="O154" s="137">
        <v>0</v>
      </c>
      <c r="P154" s="136">
        <v>0</v>
      </c>
      <c r="Q154" s="138">
        <v>0</v>
      </c>
      <c r="R154" s="137">
        <v>1</v>
      </c>
      <c r="S154" s="136">
        <v>1</v>
      </c>
      <c r="T154" s="138">
        <v>1.4999999999999999E-2</v>
      </c>
      <c r="U154" s="137"/>
      <c r="V154" s="136"/>
      <c r="W154" s="138"/>
      <c r="AE154" s="34"/>
      <c r="AF154" s="34"/>
      <c r="AH154" s="34"/>
      <c r="AI154" s="34"/>
      <c r="AK154" s="34"/>
      <c r="AL154" s="34"/>
      <c r="AN154" s="34"/>
      <c r="AO154" s="34"/>
      <c r="AQ154" s="34"/>
      <c r="AR154" s="34"/>
      <c r="AT154" s="34"/>
      <c r="AU154" s="34"/>
      <c r="AW154" s="34"/>
      <c r="AX154" s="34"/>
    </row>
    <row r="155" spans="1:50" ht="13.5" x14ac:dyDescent="0.25">
      <c r="A155" s="10"/>
      <c r="B155" s="152" t="s">
        <v>9</v>
      </c>
      <c r="C155" s="135">
        <v>0</v>
      </c>
      <c r="D155" s="136">
        <v>0</v>
      </c>
      <c r="E155" s="136">
        <v>0</v>
      </c>
      <c r="F155" s="137">
        <v>0</v>
      </c>
      <c r="G155" s="136">
        <v>0</v>
      </c>
      <c r="H155" s="136">
        <v>0</v>
      </c>
      <c r="I155" s="137">
        <v>1</v>
      </c>
      <c r="J155" s="136">
        <v>0.5</v>
      </c>
      <c r="K155" s="136">
        <v>3.2000000000000001E-2</v>
      </c>
      <c r="L155" s="137">
        <v>1</v>
      </c>
      <c r="M155" s="136">
        <v>0.5</v>
      </c>
      <c r="N155" s="136">
        <v>4.0000000000000001E-3</v>
      </c>
      <c r="O155" s="137">
        <v>1</v>
      </c>
      <c r="P155" s="136">
        <v>0.5</v>
      </c>
      <c r="Q155" s="138">
        <v>2.4E-2</v>
      </c>
      <c r="R155" s="137">
        <v>0</v>
      </c>
      <c r="S155" s="136">
        <v>0</v>
      </c>
      <c r="T155" s="138">
        <v>0</v>
      </c>
      <c r="U155" s="137"/>
      <c r="V155" s="136"/>
      <c r="W155" s="138"/>
      <c r="AE155" s="34"/>
      <c r="AF155" s="34"/>
      <c r="AH155" s="34"/>
      <c r="AI155" s="34"/>
      <c r="AK155" s="34"/>
      <c r="AL155" s="34"/>
      <c r="AN155" s="34"/>
      <c r="AO155" s="34"/>
      <c r="AQ155" s="34"/>
      <c r="AR155" s="34"/>
      <c r="AT155" s="34"/>
      <c r="AU155" s="34"/>
      <c r="AW155" s="34"/>
      <c r="AX155" s="34"/>
    </row>
    <row r="156" spans="1:50" ht="13.5" x14ac:dyDescent="0.25">
      <c r="A156" s="10"/>
      <c r="B156" s="152" t="s">
        <v>10</v>
      </c>
      <c r="C156" s="135">
        <v>20</v>
      </c>
      <c r="D156" s="136">
        <v>0.90900000000000003</v>
      </c>
      <c r="E156" s="136">
        <v>0.40799999999999997</v>
      </c>
      <c r="F156" s="137">
        <v>4</v>
      </c>
      <c r="G156" s="136">
        <v>0.182</v>
      </c>
      <c r="H156" s="136">
        <v>0.108</v>
      </c>
      <c r="I156" s="137">
        <v>1</v>
      </c>
      <c r="J156" s="136">
        <v>4.4999999999999998E-2</v>
      </c>
      <c r="K156" s="136">
        <v>3.2000000000000001E-2</v>
      </c>
      <c r="L156" s="137">
        <v>13</v>
      </c>
      <c r="M156" s="136">
        <v>0.59099999999999997</v>
      </c>
      <c r="N156" s="136">
        <v>5.8000000000000003E-2</v>
      </c>
      <c r="O156" s="137">
        <v>1</v>
      </c>
      <c r="P156" s="136">
        <v>4.4999999999999998E-2</v>
      </c>
      <c r="Q156" s="138">
        <v>2.4E-2</v>
      </c>
      <c r="R156" s="137">
        <v>2</v>
      </c>
      <c r="S156" s="136">
        <v>9.0999999999999998E-2</v>
      </c>
      <c r="T156" s="138">
        <v>2.9000000000000001E-2</v>
      </c>
      <c r="U156" s="137"/>
      <c r="V156" s="136"/>
      <c r="W156" s="138"/>
      <c r="AE156" s="34"/>
      <c r="AF156" s="34"/>
      <c r="AH156" s="34"/>
      <c r="AI156" s="34"/>
      <c r="AK156" s="34"/>
      <c r="AL156" s="34"/>
      <c r="AN156" s="34"/>
      <c r="AO156" s="34"/>
      <c r="AQ156" s="34"/>
      <c r="AR156" s="34"/>
      <c r="AT156" s="34"/>
      <c r="AU156" s="34"/>
      <c r="AW156" s="34"/>
      <c r="AX156" s="34"/>
    </row>
    <row r="157" spans="1:50" ht="13.5" x14ac:dyDescent="0.25">
      <c r="A157" s="10"/>
      <c r="B157" s="152" t="s">
        <v>5</v>
      </c>
      <c r="C157" s="135">
        <v>1</v>
      </c>
      <c r="D157" s="136">
        <v>3.2000000000000001E-2</v>
      </c>
      <c r="E157" s="136">
        <v>0.02</v>
      </c>
      <c r="F157" s="137">
        <v>7</v>
      </c>
      <c r="G157" s="136">
        <v>0.22600000000000001</v>
      </c>
      <c r="H157" s="136">
        <v>0.189</v>
      </c>
      <c r="I157" s="137">
        <v>2</v>
      </c>
      <c r="J157" s="136">
        <v>6.5000000000000002E-2</v>
      </c>
      <c r="K157" s="136">
        <v>6.5000000000000002E-2</v>
      </c>
      <c r="L157" s="137">
        <v>16</v>
      </c>
      <c r="M157" s="136">
        <v>0.51600000000000001</v>
      </c>
      <c r="N157" s="136">
        <v>7.0999999999999994E-2</v>
      </c>
      <c r="O157" s="137">
        <v>2</v>
      </c>
      <c r="P157" s="136">
        <v>6.5000000000000002E-2</v>
      </c>
      <c r="Q157" s="138">
        <v>4.8000000000000001E-2</v>
      </c>
      <c r="R157" s="137">
        <v>15</v>
      </c>
      <c r="S157" s="136">
        <v>0.48399999999999999</v>
      </c>
      <c r="T157" s="138">
        <v>0.221</v>
      </c>
      <c r="U157" s="137"/>
      <c r="V157" s="136"/>
      <c r="W157" s="138"/>
      <c r="AE157" s="34"/>
      <c r="AF157" s="34"/>
      <c r="AH157" s="34"/>
      <c r="AI157" s="34"/>
      <c r="AK157" s="34"/>
      <c r="AL157" s="34"/>
      <c r="AN157" s="34"/>
      <c r="AO157" s="34"/>
      <c r="AQ157" s="34"/>
      <c r="AR157" s="34"/>
      <c r="AT157" s="34"/>
      <c r="AU157" s="34"/>
      <c r="AW157" s="34"/>
      <c r="AX157" s="34"/>
    </row>
    <row r="158" spans="1:50" ht="13.5" x14ac:dyDescent="0.25">
      <c r="A158" s="10"/>
      <c r="B158" s="152" t="s">
        <v>12</v>
      </c>
      <c r="C158" s="135">
        <v>0</v>
      </c>
      <c r="D158" s="136">
        <v>0</v>
      </c>
      <c r="E158" s="136">
        <v>0</v>
      </c>
      <c r="F158" s="137">
        <v>4</v>
      </c>
      <c r="G158" s="136">
        <v>0.8</v>
      </c>
      <c r="H158" s="136">
        <v>0.108</v>
      </c>
      <c r="I158" s="137">
        <v>1</v>
      </c>
      <c r="J158" s="136">
        <v>0.2</v>
      </c>
      <c r="K158" s="136">
        <v>3.2000000000000001E-2</v>
      </c>
      <c r="L158" s="137">
        <v>0</v>
      </c>
      <c r="M158" s="136">
        <v>0</v>
      </c>
      <c r="N158" s="136">
        <v>0</v>
      </c>
      <c r="O158" s="137">
        <v>2</v>
      </c>
      <c r="P158" s="136">
        <v>0.4</v>
      </c>
      <c r="Q158" s="138">
        <v>4.8000000000000001E-2</v>
      </c>
      <c r="R158" s="137">
        <v>2</v>
      </c>
      <c r="S158" s="136">
        <v>0.4</v>
      </c>
      <c r="T158" s="138">
        <v>2.9000000000000001E-2</v>
      </c>
      <c r="U158" s="137"/>
      <c r="V158" s="136"/>
      <c r="W158" s="138"/>
      <c r="AE158" s="34"/>
      <c r="AF158" s="34"/>
      <c r="AH158" s="34"/>
      <c r="AI158" s="34"/>
      <c r="AK158" s="34"/>
      <c r="AL158" s="34"/>
      <c r="AN158" s="34"/>
      <c r="AO158" s="34"/>
      <c r="AQ158" s="34"/>
      <c r="AR158" s="34"/>
      <c r="AT158" s="34"/>
      <c r="AU158" s="34"/>
      <c r="AW158" s="34"/>
      <c r="AX158" s="34"/>
    </row>
    <row r="159" spans="1:50" ht="13.5" x14ac:dyDescent="0.25">
      <c r="A159" s="10"/>
      <c r="B159" s="152" t="s">
        <v>14</v>
      </c>
      <c r="C159" s="135">
        <v>0</v>
      </c>
      <c r="D159" s="136">
        <v>0</v>
      </c>
      <c r="E159" s="136">
        <v>0</v>
      </c>
      <c r="F159" s="137">
        <v>0</v>
      </c>
      <c r="G159" s="136">
        <v>0</v>
      </c>
      <c r="H159" s="136">
        <v>0</v>
      </c>
      <c r="I159" s="137">
        <v>1</v>
      </c>
      <c r="J159" s="136">
        <v>7.6999999999999999E-2</v>
      </c>
      <c r="K159" s="136">
        <v>3.2000000000000001E-2</v>
      </c>
      <c r="L159" s="137">
        <v>2</v>
      </c>
      <c r="M159" s="136">
        <v>0.154</v>
      </c>
      <c r="N159" s="136">
        <v>8.9999999999999993E-3</v>
      </c>
      <c r="O159" s="137">
        <v>1</v>
      </c>
      <c r="P159" s="136">
        <v>7.6999999999999999E-2</v>
      </c>
      <c r="Q159" s="138">
        <v>2.4E-2</v>
      </c>
      <c r="R159" s="137">
        <v>9</v>
      </c>
      <c r="S159" s="136">
        <v>0.69199999999999995</v>
      </c>
      <c r="T159" s="138">
        <v>0.13200000000000001</v>
      </c>
      <c r="U159" s="137"/>
      <c r="V159" s="136"/>
      <c r="W159" s="138"/>
      <c r="AE159" s="34"/>
      <c r="AF159" s="34"/>
      <c r="AH159" s="34"/>
      <c r="AI159" s="34"/>
      <c r="AK159" s="34"/>
      <c r="AL159" s="34"/>
      <c r="AN159" s="34"/>
      <c r="AO159" s="34"/>
      <c r="AQ159" s="34"/>
      <c r="AR159" s="34"/>
      <c r="AT159" s="34"/>
      <c r="AU159" s="34"/>
      <c r="AW159" s="34"/>
      <c r="AX159" s="34"/>
    </row>
    <row r="160" spans="1:50" ht="13.5" x14ac:dyDescent="0.25">
      <c r="A160" s="10"/>
      <c r="B160" s="152" t="s">
        <v>15</v>
      </c>
      <c r="C160" s="135">
        <v>0</v>
      </c>
      <c r="D160" s="136">
        <v>0</v>
      </c>
      <c r="E160" s="136">
        <v>0</v>
      </c>
      <c r="F160" s="137">
        <v>0</v>
      </c>
      <c r="G160" s="136">
        <v>0</v>
      </c>
      <c r="H160" s="136">
        <v>0</v>
      </c>
      <c r="I160" s="137">
        <v>0</v>
      </c>
      <c r="J160" s="136">
        <v>0</v>
      </c>
      <c r="K160" s="136">
        <v>0</v>
      </c>
      <c r="L160" s="137">
        <v>0</v>
      </c>
      <c r="M160" s="136">
        <v>0</v>
      </c>
      <c r="N160" s="136">
        <v>0</v>
      </c>
      <c r="O160" s="137">
        <v>0</v>
      </c>
      <c r="P160" s="136">
        <v>0</v>
      </c>
      <c r="Q160" s="138">
        <v>0</v>
      </c>
      <c r="R160" s="137">
        <v>2</v>
      </c>
      <c r="S160" s="136">
        <v>1</v>
      </c>
      <c r="T160" s="138">
        <v>2.9000000000000001E-2</v>
      </c>
      <c r="U160" s="137"/>
      <c r="V160" s="136"/>
      <c r="W160" s="138"/>
      <c r="AE160" s="34"/>
      <c r="AF160" s="34"/>
      <c r="AH160" s="34"/>
      <c r="AI160" s="34"/>
      <c r="AK160" s="34"/>
      <c r="AL160" s="34"/>
      <c r="AN160" s="34"/>
      <c r="AO160" s="34"/>
      <c r="AQ160" s="34"/>
      <c r="AR160" s="34"/>
      <c r="AT160" s="34"/>
      <c r="AU160" s="34"/>
      <c r="AW160" s="34"/>
      <c r="AX160" s="34"/>
    </row>
    <row r="161" spans="1:50" ht="13.5" x14ac:dyDescent="0.25">
      <c r="A161" s="10"/>
      <c r="B161" s="152" t="s">
        <v>16</v>
      </c>
      <c r="C161" s="135">
        <v>0</v>
      </c>
      <c r="D161" s="136">
        <v>0</v>
      </c>
      <c r="E161" s="136">
        <v>0</v>
      </c>
      <c r="F161" s="137">
        <v>3</v>
      </c>
      <c r="G161" s="136">
        <v>0.1</v>
      </c>
      <c r="H161" s="136">
        <v>8.1000000000000003E-2</v>
      </c>
      <c r="I161" s="137">
        <v>0</v>
      </c>
      <c r="J161" s="136">
        <v>0</v>
      </c>
      <c r="K161" s="136">
        <v>0</v>
      </c>
      <c r="L161" s="137">
        <v>27</v>
      </c>
      <c r="M161" s="136">
        <v>0.9</v>
      </c>
      <c r="N161" s="136">
        <v>0.12</v>
      </c>
      <c r="O161" s="137">
        <v>0</v>
      </c>
      <c r="P161" s="136">
        <v>0</v>
      </c>
      <c r="Q161" s="138">
        <v>0</v>
      </c>
      <c r="R161" s="137">
        <v>7</v>
      </c>
      <c r="S161" s="136">
        <v>0.23300000000000001</v>
      </c>
      <c r="T161" s="138">
        <v>0.10299999999999999</v>
      </c>
      <c r="U161" s="137"/>
      <c r="V161" s="136"/>
      <c r="W161" s="138"/>
      <c r="AE161" s="34"/>
      <c r="AF161" s="34"/>
      <c r="AH161" s="34"/>
      <c r="AI161" s="34"/>
      <c r="AK161" s="34"/>
      <c r="AL161" s="34"/>
      <c r="AN161" s="34"/>
      <c r="AO161" s="34"/>
      <c r="AQ161" s="34"/>
      <c r="AR161" s="34"/>
      <c r="AT161" s="34"/>
      <c r="AU161" s="34"/>
      <c r="AW161" s="34"/>
      <c r="AX161" s="34"/>
    </row>
    <row r="162" spans="1:50" ht="13.5" x14ac:dyDescent="0.25">
      <c r="A162" s="10"/>
      <c r="B162" s="152" t="s">
        <v>17</v>
      </c>
      <c r="C162" s="135">
        <v>1</v>
      </c>
      <c r="D162" s="136">
        <v>5.8999999999999997E-2</v>
      </c>
      <c r="E162" s="136">
        <v>0.02</v>
      </c>
      <c r="F162" s="137">
        <v>1</v>
      </c>
      <c r="G162" s="136">
        <v>5.8999999999999997E-2</v>
      </c>
      <c r="H162" s="136">
        <v>2.7E-2</v>
      </c>
      <c r="I162" s="137">
        <v>13</v>
      </c>
      <c r="J162" s="136">
        <v>0.76500000000000001</v>
      </c>
      <c r="K162" s="136">
        <v>0.41899999999999998</v>
      </c>
      <c r="L162" s="137">
        <v>16</v>
      </c>
      <c r="M162" s="136">
        <v>0.94099999999999995</v>
      </c>
      <c r="N162" s="136">
        <v>7.0999999999999994E-2</v>
      </c>
      <c r="O162" s="137">
        <v>16</v>
      </c>
      <c r="P162" s="136">
        <v>0.94099999999999995</v>
      </c>
      <c r="Q162" s="138">
        <v>0.38100000000000001</v>
      </c>
      <c r="R162" s="137">
        <v>1</v>
      </c>
      <c r="S162" s="136">
        <v>5.8999999999999997E-2</v>
      </c>
      <c r="T162" s="138">
        <v>1.4999999999999999E-2</v>
      </c>
      <c r="U162" s="137"/>
      <c r="V162" s="136"/>
      <c r="W162" s="138"/>
      <c r="AE162" s="34"/>
      <c r="AF162" s="34"/>
      <c r="AH162" s="34"/>
      <c r="AI162" s="34"/>
      <c r="AK162" s="34"/>
      <c r="AL162" s="34"/>
      <c r="AN162" s="34"/>
      <c r="AO162" s="34"/>
      <c r="AQ162" s="34"/>
      <c r="AR162" s="34"/>
      <c r="AT162" s="34"/>
      <c r="AU162" s="34"/>
      <c r="AW162" s="34"/>
      <c r="AX162" s="34"/>
    </row>
    <row r="163" spans="1:50" ht="13.5" x14ac:dyDescent="0.25">
      <c r="A163" s="10"/>
      <c r="B163" s="152" t="s">
        <v>138</v>
      </c>
      <c r="C163" s="135">
        <v>0</v>
      </c>
      <c r="D163" s="136">
        <v>0</v>
      </c>
      <c r="E163" s="136">
        <v>0</v>
      </c>
      <c r="F163" s="137">
        <v>0</v>
      </c>
      <c r="G163" s="136">
        <v>0</v>
      </c>
      <c r="H163" s="136">
        <v>0</v>
      </c>
      <c r="I163" s="137">
        <v>0</v>
      </c>
      <c r="J163" s="136">
        <v>0</v>
      </c>
      <c r="K163" s="136">
        <v>0</v>
      </c>
      <c r="L163" s="137">
        <v>4</v>
      </c>
      <c r="M163" s="136">
        <v>1</v>
      </c>
      <c r="N163" s="136">
        <v>1.7999999999999999E-2</v>
      </c>
      <c r="O163" s="137">
        <v>0</v>
      </c>
      <c r="P163" s="136">
        <v>0</v>
      </c>
      <c r="Q163" s="138">
        <v>0</v>
      </c>
      <c r="R163" s="137">
        <v>0</v>
      </c>
      <c r="S163" s="136">
        <v>0</v>
      </c>
      <c r="T163" s="138">
        <v>0</v>
      </c>
      <c r="U163" s="137"/>
      <c r="V163" s="136"/>
      <c r="W163" s="138"/>
      <c r="AE163" s="34"/>
      <c r="AF163" s="34"/>
      <c r="AH163" s="34"/>
      <c r="AI163" s="34"/>
      <c r="AK163" s="34"/>
      <c r="AL163" s="34"/>
      <c r="AN163" s="34"/>
      <c r="AO163" s="34"/>
      <c r="AQ163" s="34"/>
      <c r="AR163" s="34"/>
      <c r="AT163" s="34"/>
      <c r="AU163" s="34"/>
      <c r="AW163" s="34"/>
      <c r="AX163" s="34"/>
    </row>
    <row r="164" spans="1:50" ht="13.5" x14ac:dyDescent="0.25">
      <c r="A164" s="10"/>
      <c r="B164" s="152" t="s">
        <v>18</v>
      </c>
      <c r="C164" s="135">
        <v>6</v>
      </c>
      <c r="D164" s="136">
        <v>0.66700000000000004</v>
      </c>
      <c r="E164" s="136">
        <v>0.122</v>
      </c>
      <c r="F164" s="137">
        <v>0</v>
      </c>
      <c r="G164" s="136">
        <v>0</v>
      </c>
      <c r="H164" s="136">
        <v>0</v>
      </c>
      <c r="I164" s="137">
        <v>4</v>
      </c>
      <c r="J164" s="136">
        <v>0.44400000000000001</v>
      </c>
      <c r="K164" s="136">
        <v>0.129</v>
      </c>
      <c r="L164" s="137">
        <v>5</v>
      </c>
      <c r="M164" s="136">
        <v>0.55600000000000005</v>
      </c>
      <c r="N164" s="136">
        <v>2.1999999999999999E-2</v>
      </c>
      <c r="O164" s="137">
        <v>1</v>
      </c>
      <c r="P164" s="136">
        <v>0.111</v>
      </c>
      <c r="Q164" s="138">
        <v>2.4E-2</v>
      </c>
      <c r="R164" s="137">
        <v>1</v>
      </c>
      <c r="S164" s="136">
        <v>0.111</v>
      </c>
      <c r="T164" s="138">
        <v>1.4999999999999999E-2</v>
      </c>
      <c r="U164" s="137"/>
      <c r="V164" s="136"/>
      <c r="W164" s="138"/>
      <c r="AE164" s="34"/>
      <c r="AF164" s="34"/>
      <c r="AH164" s="34"/>
      <c r="AI164" s="34"/>
      <c r="AK164" s="34"/>
      <c r="AL164" s="34"/>
      <c r="AN164" s="34"/>
      <c r="AO164" s="34"/>
      <c r="AQ164" s="34"/>
      <c r="AR164" s="34"/>
      <c r="AT164" s="34"/>
      <c r="AU164" s="34"/>
      <c r="AW164" s="34"/>
      <c r="AX164" s="34"/>
    </row>
    <row r="165" spans="1:50" ht="13.5" x14ac:dyDescent="0.25">
      <c r="A165" s="10"/>
      <c r="B165" s="152" t="s">
        <v>19</v>
      </c>
      <c r="C165" s="135">
        <v>0</v>
      </c>
      <c r="D165" s="136">
        <v>0</v>
      </c>
      <c r="E165" s="136">
        <v>0</v>
      </c>
      <c r="F165" s="137">
        <v>0</v>
      </c>
      <c r="G165" s="136">
        <v>0</v>
      </c>
      <c r="H165" s="136">
        <v>0</v>
      </c>
      <c r="I165" s="137">
        <v>0</v>
      </c>
      <c r="J165" s="136">
        <v>0</v>
      </c>
      <c r="K165" s="136">
        <v>0</v>
      </c>
      <c r="L165" s="137">
        <v>0</v>
      </c>
      <c r="M165" s="136">
        <v>0</v>
      </c>
      <c r="N165" s="136">
        <v>0</v>
      </c>
      <c r="O165" s="137">
        <v>0</v>
      </c>
      <c r="P165" s="136">
        <v>0</v>
      </c>
      <c r="Q165" s="138">
        <v>0</v>
      </c>
      <c r="R165" s="137">
        <v>0</v>
      </c>
      <c r="S165" s="136">
        <v>0</v>
      </c>
      <c r="T165" s="138">
        <v>0</v>
      </c>
      <c r="U165" s="137"/>
      <c r="V165" s="136"/>
      <c r="W165" s="138"/>
      <c r="AE165" s="34"/>
      <c r="AF165" s="34"/>
      <c r="AH165" s="34"/>
      <c r="AI165" s="34"/>
      <c r="AK165" s="34"/>
      <c r="AL165" s="34"/>
      <c r="AN165" s="34"/>
      <c r="AO165" s="34"/>
      <c r="AQ165" s="34"/>
      <c r="AR165" s="34"/>
      <c r="AT165" s="34"/>
      <c r="AU165" s="34"/>
      <c r="AW165" s="34"/>
      <c r="AX165" s="34"/>
    </row>
    <row r="166" spans="1:50" ht="13.5" x14ac:dyDescent="0.25">
      <c r="A166" s="10"/>
      <c r="B166" s="152" t="s">
        <v>20</v>
      </c>
      <c r="C166" s="135">
        <v>0</v>
      </c>
      <c r="D166" s="136">
        <v>0</v>
      </c>
      <c r="E166" s="136">
        <v>0</v>
      </c>
      <c r="F166" s="137">
        <v>5</v>
      </c>
      <c r="G166" s="136">
        <v>0.25</v>
      </c>
      <c r="H166" s="136">
        <v>0.13500000000000001</v>
      </c>
      <c r="I166" s="137">
        <v>1</v>
      </c>
      <c r="J166" s="136">
        <v>0.05</v>
      </c>
      <c r="K166" s="136">
        <v>3.2000000000000001E-2</v>
      </c>
      <c r="L166" s="137">
        <v>16</v>
      </c>
      <c r="M166" s="136">
        <v>0.8</v>
      </c>
      <c r="N166" s="136">
        <v>7.0999999999999994E-2</v>
      </c>
      <c r="O166" s="137">
        <v>1</v>
      </c>
      <c r="P166" s="136">
        <v>0.05</v>
      </c>
      <c r="Q166" s="138">
        <v>2.4E-2</v>
      </c>
      <c r="R166" s="137">
        <v>4</v>
      </c>
      <c r="S166" s="136">
        <v>0.2</v>
      </c>
      <c r="T166" s="138">
        <v>5.8999999999999997E-2</v>
      </c>
      <c r="U166" s="137"/>
      <c r="V166" s="136"/>
      <c r="W166" s="138"/>
      <c r="AE166" s="34"/>
      <c r="AF166" s="34"/>
      <c r="AH166" s="34"/>
      <c r="AI166" s="34"/>
      <c r="AK166" s="34"/>
      <c r="AL166" s="34"/>
      <c r="AN166" s="34"/>
      <c r="AO166" s="34"/>
      <c r="AQ166" s="34"/>
      <c r="AR166" s="34"/>
      <c r="AT166" s="34"/>
      <c r="AU166" s="34"/>
      <c r="AW166" s="34"/>
      <c r="AX166" s="34"/>
    </row>
    <row r="167" spans="1:50" ht="13.5" x14ac:dyDescent="0.25">
      <c r="A167" s="10"/>
      <c r="B167" s="152" t="s">
        <v>57</v>
      </c>
      <c r="C167" s="135">
        <v>2</v>
      </c>
      <c r="D167" s="136">
        <v>3.5000000000000003E-2</v>
      </c>
      <c r="E167" s="136">
        <v>4.1000000000000002E-2</v>
      </c>
      <c r="F167" s="137">
        <v>1</v>
      </c>
      <c r="G167" s="136">
        <v>1.7999999999999999E-2</v>
      </c>
      <c r="H167" s="136">
        <v>2.7E-2</v>
      </c>
      <c r="I167" s="137">
        <v>1</v>
      </c>
      <c r="J167" s="136">
        <v>1.7999999999999999E-2</v>
      </c>
      <c r="K167" s="136">
        <v>3.2000000000000001E-2</v>
      </c>
      <c r="L167" s="137">
        <v>57</v>
      </c>
      <c r="M167" s="136">
        <v>1</v>
      </c>
      <c r="N167" s="136">
        <v>0.253</v>
      </c>
      <c r="O167" s="137">
        <v>2</v>
      </c>
      <c r="P167" s="136">
        <v>3.5000000000000003E-2</v>
      </c>
      <c r="Q167" s="138">
        <v>4.8000000000000001E-2</v>
      </c>
      <c r="R167" s="137">
        <v>3</v>
      </c>
      <c r="S167" s="136">
        <v>5.2999999999999999E-2</v>
      </c>
      <c r="T167" s="138">
        <v>4.3999999999999997E-2</v>
      </c>
      <c r="U167" s="137"/>
      <c r="V167" s="136"/>
      <c r="W167" s="138"/>
      <c r="AE167" s="34"/>
      <c r="AF167" s="34"/>
      <c r="AH167" s="34"/>
      <c r="AI167" s="34"/>
      <c r="AK167" s="34"/>
      <c r="AL167" s="34"/>
      <c r="AN167" s="34"/>
      <c r="AO167" s="34"/>
      <c r="AQ167" s="34"/>
      <c r="AR167" s="34"/>
      <c r="AT167" s="34"/>
      <c r="AU167" s="34"/>
      <c r="AW167" s="34"/>
      <c r="AX167" s="34"/>
    </row>
    <row r="168" spans="1:50" ht="13.5" x14ac:dyDescent="0.25">
      <c r="A168" s="10"/>
      <c r="B168" s="152" t="s">
        <v>21</v>
      </c>
      <c r="C168" s="135">
        <v>2</v>
      </c>
      <c r="D168" s="136">
        <v>0.11799999999999999</v>
      </c>
      <c r="E168" s="136">
        <v>4.1000000000000002E-2</v>
      </c>
      <c r="F168" s="137">
        <v>1</v>
      </c>
      <c r="G168" s="136">
        <v>5.8999999999999997E-2</v>
      </c>
      <c r="H168" s="136">
        <v>2.7E-2</v>
      </c>
      <c r="I168" s="137">
        <v>1</v>
      </c>
      <c r="J168" s="136">
        <v>5.8999999999999997E-2</v>
      </c>
      <c r="K168" s="136">
        <v>3.2000000000000001E-2</v>
      </c>
      <c r="L168" s="137">
        <v>16</v>
      </c>
      <c r="M168" s="136">
        <v>0.94099999999999995</v>
      </c>
      <c r="N168" s="136">
        <v>7.0999999999999994E-2</v>
      </c>
      <c r="O168" s="137">
        <v>1</v>
      </c>
      <c r="P168" s="136">
        <v>5.8999999999999997E-2</v>
      </c>
      <c r="Q168" s="138">
        <v>2.4E-2</v>
      </c>
      <c r="R168" s="137">
        <v>0</v>
      </c>
      <c r="S168" s="136">
        <v>0</v>
      </c>
      <c r="T168" s="138">
        <v>0</v>
      </c>
      <c r="U168" s="137"/>
      <c r="V168" s="136"/>
      <c r="W168" s="138"/>
      <c r="AE168" s="34"/>
      <c r="AF168" s="34"/>
      <c r="AH168" s="34"/>
      <c r="AI168" s="34"/>
      <c r="AK168" s="34"/>
      <c r="AL168" s="34"/>
      <c r="AN168" s="34"/>
      <c r="AO168" s="34"/>
      <c r="AQ168" s="34"/>
      <c r="AR168" s="34"/>
      <c r="AT168" s="34"/>
      <c r="AU168" s="34"/>
      <c r="AW168" s="34"/>
      <c r="AX168" s="34"/>
    </row>
    <row r="169" spans="1:50" ht="13.5" x14ac:dyDescent="0.25">
      <c r="A169" s="10"/>
      <c r="B169" s="152" t="s">
        <v>7</v>
      </c>
      <c r="C169" s="135">
        <v>0</v>
      </c>
      <c r="D169" s="136">
        <v>0</v>
      </c>
      <c r="E169" s="136">
        <v>0</v>
      </c>
      <c r="F169" s="137">
        <v>1</v>
      </c>
      <c r="G169" s="136">
        <v>9.0999999999999998E-2</v>
      </c>
      <c r="H169" s="136">
        <v>2.7E-2</v>
      </c>
      <c r="I169" s="137">
        <v>0</v>
      </c>
      <c r="J169" s="136">
        <v>0</v>
      </c>
      <c r="K169" s="136">
        <v>0</v>
      </c>
      <c r="L169" s="137">
        <v>7</v>
      </c>
      <c r="M169" s="136">
        <v>0.63600000000000001</v>
      </c>
      <c r="N169" s="136">
        <v>3.1E-2</v>
      </c>
      <c r="O169" s="137">
        <v>1</v>
      </c>
      <c r="P169" s="136">
        <v>9.0999999999999998E-2</v>
      </c>
      <c r="Q169" s="138">
        <v>2.4E-2</v>
      </c>
      <c r="R169" s="137">
        <v>4</v>
      </c>
      <c r="S169" s="136">
        <v>0.36399999999999999</v>
      </c>
      <c r="T169" s="138">
        <v>5.8999999999999997E-2</v>
      </c>
      <c r="U169" s="137"/>
      <c r="V169" s="136"/>
      <c r="W169" s="138"/>
      <c r="AE169" s="34"/>
      <c r="AF169" s="34"/>
      <c r="AH169" s="34"/>
      <c r="AI169" s="34"/>
      <c r="AK169" s="34"/>
      <c r="AL169" s="34"/>
      <c r="AN169" s="34"/>
      <c r="AO169" s="34"/>
      <c r="AQ169" s="34"/>
      <c r="AR169" s="34"/>
      <c r="AT169" s="34"/>
      <c r="AU169" s="34"/>
      <c r="AW169" s="34"/>
      <c r="AX169" s="34"/>
    </row>
    <row r="170" spans="1:50" ht="13.5" x14ac:dyDescent="0.25">
      <c r="A170" s="10"/>
      <c r="B170" s="152" t="s">
        <v>3</v>
      </c>
      <c r="C170" s="139">
        <v>2</v>
      </c>
      <c r="D170" s="140">
        <v>0.2</v>
      </c>
      <c r="E170" s="140">
        <v>4.1000000000000002E-2</v>
      </c>
      <c r="F170" s="141">
        <v>5</v>
      </c>
      <c r="G170" s="140">
        <v>0.5</v>
      </c>
      <c r="H170" s="140">
        <v>0.13500000000000001</v>
      </c>
      <c r="I170" s="141">
        <v>2</v>
      </c>
      <c r="J170" s="140">
        <v>0.2</v>
      </c>
      <c r="K170" s="140">
        <v>6.5000000000000002E-2</v>
      </c>
      <c r="L170" s="141">
        <v>2</v>
      </c>
      <c r="M170" s="140">
        <v>0.2</v>
      </c>
      <c r="N170" s="140">
        <v>8.9999999999999993E-3</v>
      </c>
      <c r="O170" s="141">
        <v>5</v>
      </c>
      <c r="P170" s="140">
        <v>0.5</v>
      </c>
      <c r="Q170" s="142">
        <v>0.11899999999999999</v>
      </c>
      <c r="R170" s="141">
        <v>4</v>
      </c>
      <c r="S170" s="140">
        <v>0.4</v>
      </c>
      <c r="T170" s="142">
        <v>5.8999999999999997E-2</v>
      </c>
      <c r="U170" s="141"/>
      <c r="V170" s="140"/>
      <c r="W170" s="142"/>
      <c r="AE170" s="34"/>
      <c r="AF170" s="34"/>
      <c r="AH170" s="34"/>
      <c r="AI170" s="34"/>
      <c r="AK170" s="34"/>
      <c r="AL170" s="34"/>
      <c r="AN170" s="34"/>
      <c r="AO170" s="34"/>
      <c r="AQ170" s="34"/>
      <c r="AR170" s="34"/>
      <c r="AT170" s="34"/>
      <c r="AU170" s="34"/>
      <c r="AW170" s="34"/>
      <c r="AX170" s="34"/>
    </row>
    <row r="171" spans="1:50" ht="13.5" x14ac:dyDescent="0.25">
      <c r="A171" s="10"/>
      <c r="B171" s="152" t="s">
        <v>11</v>
      </c>
      <c r="C171" s="135">
        <v>1</v>
      </c>
      <c r="D171" s="136">
        <v>0.25</v>
      </c>
      <c r="E171" s="136">
        <v>0.02</v>
      </c>
      <c r="F171" s="137">
        <v>0</v>
      </c>
      <c r="G171" s="136">
        <v>0</v>
      </c>
      <c r="H171" s="136">
        <v>0</v>
      </c>
      <c r="I171" s="137">
        <v>0</v>
      </c>
      <c r="J171" s="136">
        <v>0</v>
      </c>
      <c r="K171" s="136">
        <v>0</v>
      </c>
      <c r="L171" s="137">
        <v>0</v>
      </c>
      <c r="M171" s="136">
        <v>0</v>
      </c>
      <c r="N171" s="136">
        <v>0</v>
      </c>
      <c r="O171" s="137">
        <v>0</v>
      </c>
      <c r="P171" s="136">
        <v>0</v>
      </c>
      <c r="Q171" s="138">
        <v>0</v>
      </c>
      <c r="R171" s="137">
        <v>4</v>
      </c>
      <c r="S171" s="136">
        <v>1</v>
      </c>
      <c r="T171" s="138">
        <v>5.8999999999999997E-2</v>
      </c>
      <c r="U171" s="137"/>
      <c r="V171" s="136"/>
      <c r="W171" s="138"/>
      <c r="AE171" s="34"/>
      <c r="AF171" s="34"/>
      <c r="AH171" s="34"/>
      <c r="AI171" s="34"/>
      <c r="AK171" s="34"/>
      <c r="AL171" s="34"/>
      <c r="AN171" s="34"/>
      <c r="AO171" s="34"/>
      <c r="AQ171" s="34"/>
      <c r="AR171" s="34"/>
      <c r="AT171" s="34"/>
      <c r="AU171" s="34"/>
      <c r="AW171" s="34"/>
      <c r="AX171" s="34"/>
    </row>
    <row r="172" spans="1:50" ht="13.5" x14ac:dyDescent="0.25">
      <c r="A172" s="10"/>
      <c r="B172" s="10"/>
      <c r="C172" s="139"/>
      <c r="D172" s="140"/>
      <c r="E172" s="140"/>
      <c r="F172" s="141"/>
      <c r="G172" s="140"/>
      <c r="H172" s="140"/>
      <c r="I172" s="141"/>
      <c r="J172" s="140"/>
      <c r="K172" s="140"/>
      <c r="L172" s="141"/>
      <c r="M172" s="140"/>
      <c r="N172" s="140"/>
      <c r="O172" s="141"/>
      <c r="P172" s="140"/>
      <c r="Q172" s="142"/>
      <c r="R172" s="141"/>
      <c r="S172" s="140"/>
      <c r="T172" s="142"/>
      <c r="U172" s="141"/>
      <c r="V172" s="140"/>
      <c r="W172" s="142"/>
      <c r="AE172" s="34"/>
      <c r="AF172" s="34"/>
      <c r="AH172" s="34"/>
      <c r="AI172" s="34"/>
      <c r="AK172" s="34"/>
      <c r="AL172" s="34"/>
      <c r="AN172" s="34"/>
      <c r="AO172" s="34"/>
      <c r="AQ172" s="34"/>
      <c r="AR172" s="34"/>
      <c r="AT172" s="34"/>
      <c r="AU172" s="34"/>
      <c r="AW172" s="34"/>
      <c r="AX172" s="34"/>
    </row>
    <row r="173" spans="1:50" ht="14.25" thickBot="1" x14ac:dyDescent="0.3">
      <c r="A173" s="157"/>
      <c r="B173" s="157" t="s">
        <v>22</v>
      </c>
      <c r="C173" s="124">
        <v>49</v>
      </c>
      <c r="D173" s="119">
        <v>0.159</v>
      </c>
      <c r="E173" s="119">
        <v>1</v>
      </c>
      <c r="F173" s="126">
        <v>37</v>
      </c>
      <c r="G173" s="119">
        <v>0.12</v>
      </c>
      <c r="H173" s="119">
        <v>1</v>
      </c>
      <c r="I173" s="126">
        <v>31</v>
      </c>
      <c r="J173" s="119">
        <v>0.10100000000000001</v>
      </c>
      <c r="K173" s="119">
        <v>1</v>
      </c>
      <c r="L173" s="126">
        <v>225</v>
      </c>
      <c r="M173" s="119">
        <v>0.73099999999999998</v>
      </c>
      <c r="N173" s="119">
        <v>1</v>
      </c>
      <c r="O173" s="126">
        <v>42</v>
      </c>
      <c r="P173" s="119">
        <v>0.13600000000000001</v>
      </c>
      <c r="Q173" s="120">
        <v>1</v>
      </c>
      <c r="R173" s="126">
        <v>68</v>
      </c>
      <c r="S173" s="119">
        <v>0.221</v>
      </c>
      <c r="T173" s="120">
        <v>1</v>
      </c>
      <c r="U173" s="126"/>
      <c r="V173" s="119"/>
      <c r="W173" s="120"/>
      <c r="AE173" s="34"/>
      <c r="AF173" s="34"/>
      <c r="AH173" s="34"/>
      <c r="AI173" s="34"/>
      <c r="AK173" s="34"/>
      <c r="AL173" s="34"/>
      <c r="AN173" s="34"/>
      <c r="AO173" s="34"/>
      <c r="AQ173" s="34"/>
      <c r="AR173" s="34"/>
      <c r="AT173" s="34"/>
      <c r="AU173" s="34"/>
      <c r="AW173" s="34"/>
      <c r="AX173" s="34"/>
    </row>
    <row r="174" spans="1:50" x14ac:dyDescent="0.2">
      <c r="AE174" s="34"/>
      <c r="AF174" s="34"/>
      <c r="AH174" s="34"/>
      <c r="AI174" s="34"/>
      <c r="AK174" s="34"/>
      <c r="AL174" s="34"/>
      <c r="AN174" s="34"/>
      <c r="AO174" s="34"/>
      <c r="AQ174" s="34"/>
      <c r="AR174" s="34"/>
      <c r="AT174" s="34"/>
      <c r="AU174" s="34"/>
      <c r="AW174" s="34"/>
      <c r="AX174" s="34"/>
    </row>
    <row r="175" spans="1:50" x14ac:dyDescent="0.2">
      <c r="AE175" s="34"/>
      <c r="AF175" s="34"/>
      <c r="AH175" s="34"/>
      <c r="AI175" s="34"/>
      <c r="AK175" s="34"/>
      <c r="AL175" s="34"/>
      <c r="AN175" s="34"/>
      <c r="AO175" s="34"/>
      <c r="AQ175" s="34"/>
      <c r="AR175" s="34"/>
      <c r="AT175" s="34"/>
      <c r="AU175" s="34"/>
      <c r="AW175" s="34"/>
      <c r="AX175" s="34"/>
    </row>
    <row r="176" spans="1:50" x14ac:dyDescent="0.2">
      <c r="A176" s="6">
        <v>2010</v>
      </c>
      <c r="AE176" s="34"/>
      <c r="AF176" s="34"/>
      <c r="AH176" s="34"/>
      <c r="AI176" s="34"/>
      <c r="AK176" s="34"/>
      <c r="AL176" s="34"/>
      <c r="AN176" s="34"/>
      <c r="AO176" s="34"/>
      <c r="AQ176" s="34"/>
      <c r="AR176" s="34"/>
      <c r="AT176" s="34"/>
      <c r="AU176" s="34"/>
      <c r="AW176" s="34"/>
      <c r="AX176" s="34"/>
    </row>
    <row r="177" spans="1:50" ht="13.15" customHeight="1" x14ac:dyDescent="0.2">
      <c r="A177" s="520" t="s">
        <v>0</v>
      </c>
      <c r="B177" s="521" t="s">
        <v>0</v>
      </c>
      <c r="C177" s="656" t="s">
        <v>94</v>
      </c>
      <c r="D177" s="657"/>
      <c r="E177" s="657"/>
      <c r="F177" s="658"/>
      <c r="AE177" s="34"/>
      <c r="AF177" s="34"/>
      <c r="AH177" s="34"/>
      <c r="AI177" s="34"/>
      <c r="AK177" s="34"/>
      <c r="AL177" s="34"/>
      <c r="AN177" s="34"/>
      <c r="AO177" s="34"/>
      <c r="AQ177" s="34"/>
      <c r="AR177" s="34"/>
      <c r="AT177" s="34"/>
      <c r="AU177" s="34"/>
      <c r="AW177" s="34"/>
      <c r="AX177" s="34"/>
    </row>
    <row r="178" spans="1:50" ht="13.15" customHeight="1" x14ac:dyDescent="0.2">
      <c r="A178" s="522"/>
      <c r="B178" s="522"/>
      <c r="C178" s="653" t="s">
        <v>99</v>
      </c>
      <c r="D178" s="654"/>
      <c r="E178" s="654"/>
      <c r="F178" s="655"/>
    </row>
    <row r="179" spans="1:50" ht="13.15" customHeight="1" x14ac:dyDescent="0.2">
      <c r="A179" s="522"/>
      <c r="B179" s="538"/>
      <c r="C179" s="525" t="s">
        <v>100</v>
      </c>
      <c r="D179" s="523" t="s">
        <v>89</v>
      </c>
      <c r="E179" s="523" t="s">
        <v>101</v>
      </c>
      <c r="F179" s="524" t="s">
        <v>90</v>
      </c>
    </row>
    <row r="180" spans="1:50" ht="13.15" customHeight="1" x14ac:dyDescent="0.2">
      <c r="A180" s="543" t="s">
        <v>26</v>
      </c>
      <c r="B180" s="544" t="s">
        <v>1</v>
      </c>
      <c r="C180" s="526">
        <f>C112</f>
        <v>1</v>
      </c>
      <c r="D180" s="527">
        <f>F112</f>
        <v>2.9585798816568047E-3</v>
      </c>
      <c r="E180" s="528">
        <f>AA112-C112</f>
        <v>6</v>
      </c>
      <c r="F180" s="529">
        <f>E180/AA$143</f>
        <v>1.7751479289940829E-2</v>
      </c>
    </row>
    <row r="181" spans="1:50" ht="13.15" customHeight="1" x14ac:dyDescent="0.2">
      <c r="A181" s="545"/>
      <c r="B181" s="539" t="s">
        <v>2</v>
      </c>
      <c r="C181" s="530">
        <f t="shared" ref="C181:C211" si="32">C113</f>
        <v>20</v>
      </c>
      <c r="D181" s="531">
        <f t="shared" ref="D181:D209" si="33">F113</f>
        <v>5.9171597633136092E-2</v>
      </c>
      <c r="E181" s="532">
        <f t="shared" ref="E181:E211" si="34">AA113-C113</f>
        <v>1</v>
      </c>
      <c r="F181" s="533">
        <f t="shared" ref="F181:F209" si="35">E181/AA$143</f>
        <v>2.9585798816568047E-3</v>
      </c>
    </row>
    <row r="182" spans="1:50" ht="13.15" customHeight="1" x14ac:dyDescent="0.2">
      <c r="A182" s="545"/>
      <c r="B182" s="540" t="s">
        <v>41</v>
      </c>
      <c r="C182" s="530">
        <f t="shared" si="32"/>
        <v>0</v>
      </c>
      <c r="D182" s="531">
        <f t="shared" si="33"/>
        <v>0</v>
      </c>
      <c r="E182" s="532">
        <f t="shared" si="34"/>
        <v>2</v>
      </c>
      <c r="F182" s="533">
        <f t="shared" si="35"/>
        <v>5.9171597633136093E-3</v>
      </c>
    </row>
    <row r="183" spans="1:50" ht="13.15" customHeight="1" x14ac:dyDescent="0.2">
      <c r="A183" s="545"/>
      <c r="B183" s="540" t="s">
        <v>34</v>
      </c>
      <c r="C183" s="530">
        <f t="shared" si="32"/>
        <v>4</v>
      </c>
      <c r="D183" s="531">
        <f t="shared" si="33"/>
        <v>1.1834319526627219E-2</v>
      </c>
      <c r="E183" s="532">
        <f t="shared" si="34"/>
        <v>2</v>
      </c>
      <c r="F183" s="533">
        <f t="shared" si="35"/>
        <v>5.9171597633136093E-3</v>
      </c>
    </row>
    <row r="184" spans="1:50" ht="13.15" customHeight="1" x14ac:dyDescent="0.2">
      <c r="A184" s="545"/>
      <c r="B184" s="540" t="s">
        <v>13</v>
      </c>
      <c r="C184" s="530">
        <f t="shared" si="32"/>
        <v>1</v>
      </c>
      <c r="D184" s="531">
        <f t="shared" si="33"/>
        <v>2.9585798816568047E-3</v>
      </c>
      <c r="E184" s="532">
        <f t="shared" si="34"/>
        <v>3</v>
      </c>
      <c r="F184" s="533">
        <f t="shared" si="35"/>
        <v>8.8757396449704144E-3</v>
      </c>
      <c r="U184" s="34"/>
      <c r="V184" s="34"/>
      <c r="W184" s="34"/>
      <c r="X184" s="34"/>
      <c r="Y184" s="34"/>
      <c r="Z184" s="34"/>
      <c r="AA184" s="34"/>
    </row>
    <row r="185" spans="1:50" ht="13.15" customHeight="1" x14ac:dyDescent="0.2">
      <c r="A185" s="545"/>
      <c r="B185" s="540" t="s">
        <v>4</v>
      </c>
      <c r="C185" s="530">
        <f t="shared" si="32"/>
        <v>1</v>
      </c>
      <c r="D185" s="531">
        <f t="shared" si="33"/>
        <v>2.9585798816568047E-3</v>
      </c>
      <c r="E185" s="532">
        <f t="shared" si="34"/>
        <v>7</v>
      </c>
      <c r="F185" s="533">
        <f t="shared" si="35"/>
        <v>2.0710059171597635E-2</v>
      </c>
      <c r="U185" s="34"/>
      <c r="V185" s="34"/>
      <c r="W185" s="34"/>
      <c r="X185" s="34"/>
      <c r="Y185" s="34"/>
      <c r="Z185" s="34"/>
      <c r="AA185" s="34"/>
    </row>
    <row r="186" spans="1:50" ht="13.15" customHeight="1" x14ac:dyDescent="0.2">
      <c r="A186" s="545"/>
      <c r="B186" s="540" t="s">
        <v>6</v>
      </c>
      <c r="C186" s="530">
        <f t="shared" si="32"/>
        <v>0</v>
      </c>
      <c r="D186" s="531">
        <f t="shared" si="33"/>
        <v>0</v>
      </c>
      <c r="E186" s="532">
        <f t="shared" si="34"/>
        <v>0</v>
      </c>
      <c r="F186" s="533">
        <f t="shared" si="35"/>
        <v>0</v>
      </c>
      <c r="U186" s="34"/>
      <c r="V186" s="34"/>
      <c r="W186" s="34"/>
      <c r="X186" s="34"/>
      <c r="Y186" s="34"/>
      <c r="Z186" s="34"/>
      <c r="AA186" s="34"/>
    </row>
    <row r="187" spans="1:50" ht="13.15" customHeight="1" x14ac:dyDescent="0.2">
      <c r="A187" s="545"/>
      <c r="B187" s="540" t="s">
        <v>8</v>
      </c>
      <c r="C187" s="530">
        <f t="shared" si="32"/>
        <v>0</v>
      </c>
      <c r="D187" s="531">
        <f t="shared" si="33"/>
        <v>0</v>
      </c>
      <c r="E187" s="532">
        <f t="shared" si="34"/>
        <v>1</v>
      </c>
      <c r="F187" s="533">
        <f t="shared" si="35"/>
        <v>2.9585798816568047E-3</v>
      </c>
      <c r="U187" s="34"/>
      <c r="V187" s="34"/>
      <c r="W187" s="34"/>
      <c r="X187" s="34"/>
      <c r="Y187" s="34"/>
      <c r="Z187" s="34"/>
      <c r="AA187" s="34"/>
    </row>
    <row r="188" spans="1:50" ht="13.15" customHeight="1" x14ac:dyDescent="0.2">
      <c r="A188" s="545"/>
      <c r="B188" s="540" t="s">
        <v>9</v>
      </c>
      <c r="C188" s="530">
        <f t="shared" si="32"/>
        <v>0</v>
      </c>
      <c r="D188" s="531">
        <f t="shared" si="33"/>
        <v>0</v>
      </c>
      <c r="E188" s="532">
        <f t="shared" si="34"/>
        <v>4</v>
      </c>
      <c r="F188" s="533">
        <f t="shared" si="35"/>
        <v>1.1834319526627219E-2</v>
      </c>
      <c r="U188" s="34"/>
      <c r="V188" s="34"/>
      <c r="W188" s="34"/>
      <c r="X188" s="34"/>
      <c r="Y188" s="34"/>
      <c r="Z188" s="34"/>
      <c r="AA188" s="34"/>
    </row>
    <row r="189" spans="1:50" ht="13.15" customHeight="1" x14ac:dyDescent="0.2">
      <c r="A189" s="545"/>
      <c r="B189" s="540" t="s">
        <v>10</v>
      </c>
      <c r="C189" s="530">
        <f t="shared" si="32"/>
        <v>11</v>
      </c>
      <c r="D189" s="531">
        <f t="shared" si="33"/>
        <v>3.2544378698224852E-2</v>
      </c>
      <c r="E189" s="532">
        <f t="shared" si="34"/>
        <v>3</v>
      </c>
      <c r="F189" s="533">
        <f t="shared" si="35"/>
        <v>8.8757396449704144E-3</v>
      </c>
      <c r="U189" s="34"/>
      <c r="V189" s="34"/>
      <c r="W189" s="34"/>
      <c r="X189" s="34"/>
      <c r="Y189" s="34"/>
      <c r="Z189" s="34"/>
      <c r="AA189" s="34"/>
    </row>
    <row r="190" spans="1:50" ht="13.15" customHeight="1" x14ac:dyDescent="0.2">
      <c r="A190" s="545"/>
      <c r="B190" s="540" t="s">
        <v>42</v>
      </c>
      <c r="C190" s="530">
        <f t="shared" si="32"/>
        <v>0</v>
      </c>
      <c r="D190" s="531">
        <f t="shared" si="33"/>
        <v>0</v>
      </c>
      <c r="E190" s="532">
        <f t="shared" si="34"/>
        <v>5</v>
      </c>
      <c r="F190" s="533">
        <f t="shared" si="35"/>
        <v>1.4792899408284023E-2</v>
      </c>
      <c r="U190" s="34"/>
      <c r="V190" s="34"/>
      <c r="W190" s="34"/>
      <c r="X190" s="34"/>
      <c r="Y190" s="34"/>
      <c r="Z190" s="34"/>
      <c r="AA190" s="34"/>
    </row>
    <row r="191" spans="1:50" ht="13.15" customHeight="1" x14ac:dyDescent="0.2">
      <c r="A191" s="545"/>
      <c r="B191" s="540" t="s">
        <v>5</v>
      </c>
      <c r="C191" s="530">
        <f t="shared" si="32"/>
        <v>6</v>
      </c>
      <c r="D191" s="531">
        <f t="shared" si="33"/>
        <v>1.7751479289940829E-2</v>
      </c>
      <c r="E191" s="532">
        <f t="shared" si="34"/>
        <v>34</v>
      </c>
      <c r="F191" s="533">
        <f t="shared" si="35"/>
        <v>0.10059171597633136</v>
      </c>
      <c r="U191" s="34"/>
      <c r="V191" s="34"/>
      <c r="W191" s="34"/>
      <c r="X191" s="34"/>
      <c r="Y191" s="34"/>
      <c r="Z191" s="34"/>
      <c r="AA191" s="34"/>
    </row>
    <row r="192" spans="1:50" ht="13.15" customHeight="1" x14ac:dyDescent="0.2">
      <c r="A192" s="545"/>
      <c r="B192" s="540" t="s">
        <v>12</v>
      </c>
      <c r="C192" s="530">
        <f t="shared" si="32"/>
        <v>0</v>
      </c>
      <c r="D192" s="531">
        <f t="shared" si="33"/>
        <v>0</v>
      </c>
      <c r="E192" s="532">
        <f t="shared" si="34"/>
        <v>7</v>
      </c>
      <c r="F192" s="533">
        <f t="shared" si="35"/>
        <v>2.0710059171597635E-2</v>
      </c>
      <c r="U192" s="34"/>
      <c r="V192" s="34"/>
      <c r="W192" s="34"/>
      <c r="X192" s="34"/>
      <c r="Y192" s="34"/>
      <c r="Z192" s="34"/>
      <c r="AA192" s="34"/>
    </row>
    <row r="193" spans="1:27" ht="13.15" customHeight="1" x14ac:dyDescent="0.2">
      <c r="A193" s="545"/>
      <c r="B193" s="540" t="s">
        <v>14</v>
      </c>
      <c r="C193" s="530">
        <f t="shared" si="32"/>
        <v>0</v>
      </c>
      <c r="D193" s="531">
        <f t="shared" si="33"/>
        <v>0</v>
      </c>
      <c r="E193" s="532">
        <f t="shared" si="34"/>
        <v>2</v>
      </c>
      <c r="F193" s="533">
        <f t="shared" si="35"/>
        <v>5.9171597633136093E-3</v>
      </c>
      <c r="U193" s="34"/>
      <c r="V193" s="34"/>
      <c r="W193" s="34"/>
      <c r="X193" s="34"/>
      <c r="Y193" s="34"/>
      <c r="Z193" s="34"/>
      <c r="AA193" s="34"/>
    </row>
    <row r="194" spans="1:27" ht="13.15" customHeight="1" x14ac:dyDescent="0.2">
      <c r="A194" s="545"/>
      <c r="B194" s="540" t="s">
        <v>15</v>
      </c>
      <c r="C194" s="530">
        <f t="shared" si="32"/>
        <v>0</v>
      </c>
      <c r="D194" s="531">
        <f t="shared" si="33"/>
        <v>0</v>
      </c>
      <c r="E194" s="532">
        <f t="shared" si="34"/>
        <v>1</v>
      </c>
      <c r="F194" s="533">
        <f t="shared" si="35"/>
        <v>2.9585798816568047E-3</v>
      </c>
      <c r="U194" s="34"/>
      <c r="V194" s="34"/>
      <c r="W194" s="34"/>
      <c r="X194" s="34"/>
      <c r="Y194" s="34"/>
      <c r="Z194" s="34"/>
      <c r="AA194" s="34"/>
    </row>
    <row r="195" spans="1:27" ht="13.15" customHeight="1" x14ac:dyDescent="0.2">
      <c r="A195" s="545"/>
      <c r="B195" s="540" t="s">
        <v>16</v>
      </c>
      <c r="C195" s="530">
        <f t="shared" si="32"/>
        <v>0</v>
      </c>
      <c r="D195" s="531">
        <f t="shared" si="33"/>
        <v>0</v>
      </c>
      <c r="E195" s="532">
        <f t="shared" si="34"/>
        <v>108</v>
      </c>
      <c r="F195" s="533">
        <f t="shared" si="35"/>
        <v>0.31952662721893493</v>
      </c>
      <c r="U195" s="34"/>
      <c r="V195" s="34"/>
      <c r="W195" s="34"/>
      <c r="X195" s="34"/>
      <c r="Y195" s="34"/>
      <c r="Z195" s="34"/>
      <c r="AA195" s="34"/>
    </row>
    <row r="196" spans="1:27" ht="13.15" customHeight="1" x14ac:dyDescent="0.2">
      <c r="A196" s="545"/>
      <c r="B196" s="540" t="s">
        <v>35</v>
      </c>
      <c r="C196" s="530">
        <f t="shared" si="32"/>
        <v>0</v>
      </c>
      <c r="D196" s="531">
        <f t="shared" si="33"/>
        <v>0</v>
      </c>
      <c r="E196" s="532">
        <f t="shared" si="34"/>
        <v>2</v>
      </c>
      <c r="F196" s="533">
        <f t="shared" si="35"/>
        <v>5.9171597633136093E-3</v>
      </c>
      <c r="U196" s="34"/>
      <c r="V196" s="34"/>
      <c r="W196" s="34"/>
      <c r="X196" s="34"/>
      <c r="Y196" s="34"/>
      <c r="Z196" s="34"/>
      <c r="AA196" s="34"/>
    </row>
    <row r="197" spans="1:27" ht="13.15" customHeight="1" x14ac:dyDescent="0.2">
      <c r="A197" s="545"/>
      <c r="B197" s="540" t="s">
        <v>17</v>
      </c>
      <c r="C197" s="530">
        <f t="shared" si="32"/>
        <v>0</v>
      </c>
      <c r="D197" s="531">
        <f t="shared" si="33"/>
        <v>0</v>
      </c>
      <c r="E197" s="532">
        <f t="shared" si="34"/>
        <v>1</v>
      </c>
      <c r="F197" s="533">
        <f t="shared" si="35"/>
        <v>2.9585798816568047E-3</v>
      </c>
      <c r="U197" s="34"/>
      <c r="V197" s="34"/>
      <c r="W197" s="34"/>
      <c r="X197" s="34"/>
      <c r="Y197" s="34"/>
      <c r="Z197" s="34"/>
      <c r="AA197" s="34"/>
    </row>
    <row r="198" spans="1:27" ht="13.15" customHeight="1" x14ac:dyDescent="0.2">
      <c r="A198" s="545"/>
      <c r="B198" s="540" t="s">
        <v>138</v>
      </c>
      <c r="C198" s="530">
        <f t="shared" si="32"/>
        <v>0</v>
      </c>
      <c r="D198" s="531">
        <f t="shared" si="33"/>
        <v>0</v>
      </c>
      <c r="E198" s="532">
        <f t="shared" si="34"/>
        <v>5</v>
      </c>
      <c r="F198" s="533">
        <f t="shared" si="35"/>
        <v>1.4792899408284023E-2</v>
      </c>
      <c r="U198" s="34"/>
      <c r="V198" s="34"/>
      <c r="W198" s="34"/>
      <c r="X198" s="34"/>
      <c r="Y198" s="34"/>
      <c r="Z198" s="34"/>
      <c r="AA198" s="34"/>
    </row>
    <row r="199" spans="1:27" ht="13.15" customHeight="1" x14ac:dyDescent="0.2">
      <c r="A199" s="545"/>
      <c r="B199" s="540" t="s">
        <v>18</v>
      </c>
      <c r="C199" s="530">
        <f t="shared" si="32"/>
        <v>3</v>
      </c>
      <c r="D199" s="531">
        <f t="shared" si="33"/>
        <v>8.8757396449704144E-3</v>
      </c>
      <c r="E199" s="532">
        <f t="shared" si="34"/>
        <v>3</v>
      </c>
      <c r="F199" s="533">
        <f t="shared" si="35"/>
        <v>8.8757396449704144E-3</v>
      </c>
      <c r="U199" s="34"/>
      <c r="V199" s="34"/>
      <c r="W199" s="34"/>
      <c r="X199" s="34"/>
      <c r="Y199" s="34"/>
      <c r="Z199" s="34"/>
      <c r="AA199" s="34"/>
    </row>
    <row r="200" spans="1:27" ht="13.15" customHeight="1" x14ac:dyDescent="0.2">
      <c r="A200" s="545"/>
      <c r="B200" s="540" t="s">
        <v>19</v>
      </c>
      <c r="C200" s="530">
        <f t="shared" si="32"/>
        <v>0</v>
      </c>
      <c r="D200" s="531">
        <f t="shared" si="33"/>
        <v>0</v>
      </c>
      <c r="E200" s="532">
        <f t="shared" si="34"/>
        <v>2</v>
      </c>
      <c r="F200" s="533">
        <f t="shared" si="35"/>
        <v>5.9171597633136093E-3</v>
      </c>
      <c r="U200" s="34"/>
      <c r="V200" s="34"/>
      <c r="W200" s="34"/>
      <c r="X200" s="34"/>
      <c r="Y200" s="34"/>
      <c r="Z200" s="34"/>
      <c r="AA200" s="34"/>
    </row>
    <row r="201" spans="1:27" ht="13.15" customHeight="1" x14ac:dyDescent="0.2">
      <c r="A201" s="545"/>
      <c r="B201" s="540" t="s">
        <v>20</v>
      </c>
      <c r="C201" s="530">
        <f t="shared" si="32"/>
        <v>1</v>
      </c>
      <c r="D201" s="531">
        <f t="shared" si="33"/>
        <v>2.9585798816568047E-3</v>
      </c>
      <c r="E201" s="532">
        <f t="shared" si="34"/>
        <v>10</v>
      </c>
      <c r="F201" s="533">
        <f t="shared" si="35"/>
        <v>2.9585798816568046E-2</v>
      </c>
      <c r="U201" s="34"/>
      <c r="V201" s="34"/>
      <c r="W201" s="34"/>
      <c r="X201" s="34"/>
      <c r="Y201" s="34"/>
      <c r="Z201" s="34"/>
      <c r="AA201" s="34"/>
    </row>
    <row r="202" spans="1:27" ht="13.15" customHeight="1" x14ac:dyDescent="0.2">
      <c r="A202" s="545"/>
      <c r="B202" s="540" t="s">
        <v>36</v>
      </c>
      <c r="C202" s="530">
        <f t="shared" si="32"/>
        <v>0</v>
      </c>
      <c r="D202" s="531">
        <f t="shared" si="33"/>
        <v>0</v>
      </c>
      <c r="E202" s="532">
        <f t="shared" si="34"/>
        <v>3</v>
      </c>
      <c r="F202" s="533">
        <f t="shared" si="35"/>
        <v>8.8757396449704144E-3</v>
      </c>
      <c r="U202" s="34"/>
      <c r="V202" s="34"/>
      <c r="W202" s="34"/>
      <c r="X202" s="34"/>
      <c r="Y202" s="34"/>
      <c r="Z202" s="34"/>
      <c r="AA202" s="34"/>
    </row>
    <row r="203" spans="1:27" ht="13.15" customHeight="1" x14ac:dyDescent="0.2">
      <c r="A203" s="545"/>
      <c r="B203" s="540" t="s">
        <v>37</v>
      </c>
      <c r="C203" s="530">
        <f t="shared" si="32"/>
        <v>3</v>
      </c>
      <c r="D203" s="531">
        <f t="shared" si="33"/>
        <v>8.8757396449704144E-3</v>
      </c>
      <c r="E203" s="532">
        <f t="shared" si="34"/>
        <v>5</v>
      </c>
      <c r="F203" s="533">
        <f t="shared" si="35"/>
        <v>1.4792899408284023E-2</v>
      </c>
      <c r="S203" s="34"/>
      <c r="T203" s="34"/>
      <c r="U203" s="34"/>
      <c r="V203" s="34"/>
      <c r="W203" s="34"/>
      <c r="X203" s="34"/>
      <c r="Y203" s="34"/>
    </row>
    <row r="204" spans="1:27" ht="13.15" customHeight="1" x14ac:dyDescent="0.2">
      <c r="A204" s="545"/>
      <c r="B204" s="540" t="s">
        <v>40</v>
      </c>
      <c r="C204" s="530">
        <f t="shared" si="32"/>
        <v>2</v>
      </c>
      <c r="D204" s="531">
        <f t="shared" si="33"/>
        <v>5.9171597633136093E-3</v>
      </c>
      <c r="E204" s="532">
        <f t="shared" si="34"/>
        <v>41</v>
      </c>
      <c r="F204" s="533">
        <f t="shared" si="35"/>
        <v>0.12130177514792899</v>
      </c>
      <c r="S204" s="34"/>
      <c r="T204" s="34"/>
      <c r="U204" s="34"/>
      <c r="V204" s="34"/>
      <c r="W204" s="34"/>
      <c r="X204" s="34"/>
      <c r="Y204" s="34"/>
    </row>
    <row r="205" spans="1:27" ht="13.15" customHeight="1" x14ac:dyDescent="0.2">
      <c r="A205" s="545"/>
      <c r="B205" s="540" t="s">
        <v>21</v>
      </c>
      <c r="C205" s="530">
        <f t="shared" si="32"/>
        <v>2</v>
      </c>
      <c r="D205" s="531">
        <f t="shared" si="33"/>
        <v>5.9171597633136093E-3</v>
      </c>
      <c r="E205" s="532">
        <f t="shared" si="34"/>
        <v>8</v>
      </c>
      <c r="F205" s="533">
        <f t="shared" si="35"/>
        <v>2.3668639053254437E-2</v>
      </c>
      <c r="S205" s="34"/>
      <c r="T205" s="34"/>
      <c r="U205" s="34"/>
      <c r="V205" s="34"/>
      <c r="W205" s="34"/>
      <c r="X205" s="34"/>
      <c r="Y205" s="34"/>
    </row>
    <row r="206" spans="1:27" ht="13.15" customHeight="1" x14ac:dyDescent="0.2">
      <c r="A206" s="545"/>
      <c r="B206" s="540" t="s">
        <v>7</v>
      </c>
      <c r="C206" s="530">
        <f t="shared" si="32"/>
        <v>2</v>
      </c>
      <c r="D206" s="531">
        <f t="shared" si="33"/>
        <v>5.9171597633136093E-3</v>
      </c>
      <c r="E206" s="532">
        <f t="shared" si="34"/>
        <v>6</v>
      </c>
      <c r="F206" s="533">
        <f t="shared" si="35"/>
        <v>1.7751479289940829E-2</v>
      </c>
      <c r="S206" s="34"/>
      <c r="T206" s="34"/>
      <c r="U206" s="34"/>
      <c r="V206" s="34"/>
      <c r="W206" s="34"/>
      <c r="X206" s="34"/>
      <c r="Y206" s="34"/>
    </row>
    <row r="207" spans="1:27" ht="13.15" customHeight="1" x14ac:dyDescent="0.2">
      <c r="A207" s="545"/>
      <c r="B207" s="540" t="s">
        <v>32</v>
      </c>
      <c r="C207" s="530">
        <f t="shared" si="32"/>
        <v>0</v>
      </c>
      <c r="D207" s="531">
        <f t="shared" si="33"/>
        <v>0</v>
      </c>
      <c r="E207" s="532">
        <f t="shared" si="34"/>
        <v>0</v>
      </c>
      <c r="F207" s="533">
        <f t="shared" si="35"/>
        <v>0</v>
      </c>
      <c r="S207" s="34"/>
      <c r="T207" s="34"/>
      <c r="U207" s="34"/>
      <c r="V207" s="34"/>
      <c r="W207" s="34"/>
      <c r="X207" s="34"/>
      <c r="Y207" s="34"/>
    </row>
    <row r="208" spans="1:27" ht="13.15" customHeight="1" x14ac:dyDescent="0.2">
      <c r="A208" s="545"/>
      <c r="B208" s="540" t="s">
        <v>3</v>
      </c>
      <c r="C208" s="530">
        <f t="shared" si="32"/>
        <v>0</v>
      </c>
      <c r="D208" s="531">
        <f t="shared" si="33"/>
        <v>0</v>
      </c>
      <c r="E208" s="532">
        <f t="shared" si="34"/>
        <v>2</v>
      </c>
      <c r="F208" s="533">
        <f t="shared" si="35"/>
        <v>5.9171597633136093E-3</v>
      </c>
      <c r="S208" s="34"/>
      <c r="T208" s="34"/>
      <c r="U208" s="34"/>
      <c r="V208" s="34"/>
      <c r="W208" s="34"/>
      <c r="X208" s="34"/>
      <c r="Y208" s="34"/>
    </row>
    <row r="209" spans="1:50" ht="13.15" customHeight="1" x14ac:dyDescent="0.2">
      <c r="A209" s="545"/>
      <c r="B209" s="540" t="s">
        <v>139</v>
      </c>
      <c r="C209" s="530">
        <f t="shared" si="32"/>
        <v>1</v>
      </c>
      <c r="D209" s="531">
        <f t="shared" si="33"/>
        <v>2.9585798816568047E-3</v>
      </c>
      <c r="E209" s="532">
        <f t="shared" si="34"/>
        <v>6</v>
      </c>
      <c r="F209" s="533">
        <f t="shared" si="35"/>
        <v>1.7751479289940829E-2</v>
      </c>
      <c r="U209" s="34"/>
      <c r="V209" s="34"/>
      <c r="W209" s="34"/>
      <c r="X209" s="34"/>
      <c r="Y209" s="34"/>
      <c r="Z209" s="34"/>
      <c r="AA209" s="34"/>
    </row>
    <row r="210" spans="1:50" ht="13.15" customHeight="1" x14ac:dyDescent="0.2">
      <c r="A210" s="546"/>
      <c r="B210" s="541"/>
      <c r="C210" s="530"/>
      <c r="D210" s="531"/>
      <c r="E210" s="532"/>
      <c r="F210" s="533"/>
      <c r="V210" s="34"/>
      <c r="W210" s="34"/>
      <c r="X210" s="34"/>
      <c r="Y210" s="34"/>
      <c r="Z210" s="34"/>
      <c r="AA210" s="34"/>
      <c r="AB210" s="34"/>
    </row>
    <row r="211" spans="1:50" ht="13.15" customHeight="1" x14ac:dyDescent="0.2">
      <c r="A211" s="519"/>
      <c r="B211" s="542" t="s">
        <v>22</v>
      </c>
      <c r="C211" s="534">
        <f t="shared" si="32"/>
        <v>58</v>
      </c>
      <c r="D211" s="535">
        <f>F143</f>
        <v>0.17159763313609466</v>
      </c>
      <c r="E211" s="536">
        <f t="shared" si="34"/>
        <v>280</v>
      </c>
      <c r="F211" s="537"/>
      <c r="V211" s="34"/>
      <c r="W211" s="34"/>
      <c r="X211" s="34"/>
      <c r="Y211" s="34"/>
      <c r="Z211" s="34"/>
      <c r="AA211" s="34"/>
      <c r="AB211" s="34"/>
    </row>
    <row r="212" spans="1:50" x14ac:dyDescent="0.2">
      <c r="AE212" s="34"/>
      <c r="AF212" s="34"/>
      <c r="AH212" s="34"/>
      <c r="AI212" s="34"/>
      <c r="AK212" s="34"/>
      <c r="AL212" s="34"/>
      <c r="AN212" s="34"/>
      <c r="AO212" s="34"/>
      <c r="AQ212" s="34"/>
      <c r="AR212" s="34"/>
      <c r="AT212" s="34"/>
      <c r="AU212" s="34"/>
      <c r="AW212" s="34"/>
      <c r="AX212" s="34"/>
    </row>
    <row r="213" spans="1:50" x14ac:dyDescent="0.2">
      <c r="AE213" s="34"/>
      <c r="AF213" s="34"/>
      <c r="AH213" s="34"/>
      <c r="AI213" s="34"/>
      <c r="AK213" s="34"/>
      <c r="AL213" s="34"/>
      <c r="AN213" s="34"/>
      <c r="AO213" s="34"/>
      <c r="AQ213" s="34"/>
      <c r="AR213" s="34"/>
      <c r="AT213" s="34"/>
      <c r="AU213" s="34"/>
      <c r="AW213" s="34"/>
      <c r="AX213" s="34"/>
    </row>
    <row r="214" spans="1:50" ht="12.75" thickBot="1" x14ac:dyDescent="0.25">
      <c r="A214" s="6">
        <v>2005</v>
      </c>
      <c r="AE214" s="34"/>
      <c r="AF214" s="34"/>
      <c r="AH214" s="34"/>
      <c r="AI214" s="34"/>
      <c r="AK214" s="34"/>
      <c r="AL214" s="34"/>
      <c r="AN214" s="34"/>
      <c r="AO214" s="34"/>
      <c r="AQ214" s="34"/>
      <c r="AR214" s="34"/>
      <c r="AT214" s="34"/>
      <c r="AU214" s="34"/>
      <c r="AW214" s="34"/>
      <c r="AX214" s="34"/>
    </row>
    <row r="215" spans="1:50" ht="13.9" customHeight="1" thickBot="1" x14ac:dyDescent="0.3">
      <c r="A215" s="55" t="s">
        <v>0</v>
      </c>
      <c r="B215" s="55" t="s">
        <v>0</v>
      </c>
      <c r="C215" s="590" t="s">
        <v>94</v>
      </c>
      <c r="D215" s="590"/>
      <c r="E215" s="590"/>
      <c r="AE215" s="34"/>
      <c r="AF215" s="34"/>
      <c r="AH215" s="34"/>
      <c r="AI215" s="34"/>
      <c r="AK215" s="34"/>
      <c r="AL215" s="34"/>
      <c r="AN215" s="34"/>
      <c r="AO215" s="34"/>
      <c r="AQ215" s="34"/>
      <c r="AR215" s="34"/>
      <c r="AT215" s="34"/>
      <c r="AU215" s="34"/>
      <c r="AW215" s="34"/>
      <c r="AX215" s="34"/>
    </row>
    <row r="216" spans="1:50" ht="14.25" thickBot="1" x14ac:dyDescent="0.3">
      <c r="A216" s="56"/>
      <c r="B216" s="56"/>
      <c r="C216" s="590" t="s">
        <v>99</v>
      </c>
      <c r="D216" s="590"/>
      <c r="E216" s="590"/>
    </row>
    <row r="217" spans="1:50" ht="14.25" thickBot="1" x14ac:dyDescent="0.3">
      <c r="A217" s="56"/>
      <c r="B217" s="56"/>
      <c r="C217" s="158" t="s">
        <v>89</v>
      </c>
      <c r="D217" s="159" t="s">
        <v>90</v>
      </c>
      <c r="E217" s="60" t="s">
        <v>22</v>
      </c>
    </row>
    <row r="218" spans="1:50" ht="13.5" x14ac:dyDescent="0.2">
      <c r="A218" s="223" t="s">
        <v>26</v>
      </c>
      <c r="B218" s="61" t="s">
        <v>1</v>
      </c>
      <c r="C218" s="164">
        <v>6.0000000000000001E-3</v>
      </c>
      <c r="D218" s="165">
        <f t="shared" ref="D218:D240" si="36">E218-C218</f>
        <v>1.2999999999999999E-2</v>
      </c>
      <c r="E218" s="65">
        <v>1.9E-2</v>
      </c>
    </row>
    <row r="219" spans="1:50" ht="13.5" x14ac:dyDescent="0.2">
      <c r="A219" s="236"/>
      <c r="B219" s="66" t="s">
        <v>2</v>
      </c>
      <c r="C219" s="166">
        <v>3.2000000000000001E-2</v>
      </c>
      <c r="D219" s="167">
        <f t="shared" si="36"/>
        <v>0</v>
      </c>
      <c r="E219" s="69">
        <v>3.2000000000000001E-2</v>
      </c>
    </row>
    <row r="220" spans="1:50" ht="13.5" x14ac:dyDescent="0.2">
      <c r="A220" s="236"/>
      <c r="B220" s="66" t="s">
        <v>13</v>
      </c>
      <c r="C220" s="166">
        <v>0</v>
      </c>
      <c r="D220" s="167">
        <f t="shared" si="36"/>
        <v>0.01</v>
      </c>
      <c r="E220" s="69">
        <v>0.01</v>
      </c>
    </row>
    <row r="221" spans="1:50" ht="13.5" x14ac:dyDescent="0.2">
      <c r="A221" s="236"/>
      <c r="B221" s="66" t="s">
        <v>4</v>
      </c>
      <c r="C221" s="166">
        <v>3.0000000000000001E-3</v>
      </c>
      <c r="D221" s="167">
        <f t="shared" si="36"/>
        <v>0.10099999999999999</v>
      </c>
      <c r="E221" s="69">
        <v>0.104</v>
      </c>
    </row>
    <row r="222" spans="1:50" ht="13.5" x14ac:dyDescent="0.2">
      <c r="A222" s="236"/>
      <c r="B222" s="66" t="s">
        <v>6</v>
      </c>
      <c r="C222" s="166">
        <v>3.0000000000000001E-3</v>
      </c>
      <c r="D222" s="167">
        <f t="shared" si="36"/>
        <v>3.0000000000000001E-3</v>
      </c>
      <c r="E222" s="69">
        <v>6.0000000000000001E-3</v>
      </c>
      <c r="V222" s="34"/>
      <c r="W222" s="34"/>
      <c r="X222" s="34"/>
      <c r="Y222" s="34"/>
      <c r="Z222" s="34"/>
      <c r="AA222" s="34"/>
      <c r="AB222" s="34"/>
    </row>
    <row r="223" spans="1:50" ht="13.5" x14ac:dyDescent="0.2">
      <c r="A223" s="236"/>
      <c r="B223" s="66" t="s">
        <v>8</v>
      </c>
      <c r="C223" s="166">
        <v>0</v>
      </c>
      <c r="D223" s="167">
        <f t="shared" si="36"/>
        <v>3.0000000000000001E-3</v>
      </c>
      <c r="E223" s="69">
        <v>3.0000000000000001E-3</v>
      </c>
      <c r="V223" s="34"/>
      <c r="W223" s="34"/>
      <c r="X223" s="34"/>
      <c r="Y223" s="34"/>
      <c r="Z223" s="34"/>
      <c r="AA223" s="34"/>
      <c r="AB223" s="34"/>
    </row>
    <row r="224" spans="1:50" ht="13.5" x14ac:dyDescent="0.2">
      <c r="A224" s="236"/>
      <c r="B224" s="66" t="s">
        <v>9</v>
      </c>
      <c r="C224" s="166">
        <v>0</v>
      </c>
      <c r="D224" s="167">
        <f t="shared" si="36"/>
        <v>6.0000000000000001E-3</v>
      </c>
      <c r="E224" s="69">
        <v>6.0000000000000001E-3</v>
      </c>
      <c r="V224" s="34"/>
      <c r="W224" s="34"/>
      <c r="X224" s="34"/>
      <c r="Y224" s="34"/>
      <c r="Z224" s="34"/>
      <c r="AA224" s="34"/>
      <c r="AB224" s="34"/>
    </row>
    <row r="225" spans="1:28" ht="13.5" x14ac:dyDescent="0.2">
      <c r="A225" s="236"/>
      <c r="B225" s="66" t="s">
        <v>10</v>
      </c>
      <c r="C225" s="166">
        <v>6.5000000000000002E-2</v>
      </c>
      <c r="D225" s="167">
        <f t="shared" si="36"/>
        <v>5.9999999999999915E-3</v>
      </c>
      <c r="E225" s="69">
        <v>7.0999999999999994E-2</v>
      </c>
      <c r="V225" s="34"/>
      <c r="W225" s="34"/>
      <c r="X225" s="34"/>
      <c r="Y225" s="34"/>
      <c r="Z225" s="34"/>
      <c r="AA225" s="34"/>
      <c r="AB225" s="34"/>
    </row>
    <row r="226" spans="1:28" ht="13.5" x14ac:dyDescent="0.2">
      <c r="A226" s="236"/>
      <c r="B226" s="66" t="s">
        <v>5</v>
      </c>
      <c r="C226" s="166">
        <v>3.0000000000000001E-3</v>
      </c>
      <c r="D226" s="167">
        <f t="shared" si="36"/>
        <v>9.8000000000000004E-2</v>
      </c>
      <c r="E226" s="69">
        <v>0.10100000000000001</v>
      </c>
      <c r="V226" s="34"/>
      <c r="W226" s="34"/>
      <c r="X226" s="34"/>
      <c r="Y226" s="34"/>
      <c r="Z226" s="34"/>
      <c r="AA226" s="34"/>
      <c r="AB226" s="34"/>
    </row>
    <row r="227" spans="1:28" ht="13.5" x14ac:dyDescent="0.2">
      <c r="A227" s="236"/>
      <c r="B227" s="66" t="s">
        <v>12</v>
      </c>
      <c r="C227" s="166">
        <v>0</v>
      </c>
      <c r="D227" s="167">
        <f t="shared" si="36"/>
        <v>1.6E-2</v>
      </c>
      <c r="E227" s="69">
        <v>1.6E-2</v>
      </c>
      <c r="V227" s="34"/>
      <c r="W227" s="34"/>
      <c r="X227" s="34"/>
      <c r="Y227" s="34"/>
      <c r="Z227" s="34"/>
      <c r="AA227" s="34"/>
      <c r="AB227" s="34"/>
    </row>
    <row r="228" spans="1:28" ht="13.5" x14ac:dyDescent="0.2">
      <c r="A228" s="236"/>
      <c r="B228" s="66" t="s">
        <v>14</v>
      </c>
      <c r="C228" s="166">
        <v>0</v>
      </c>
      <c r="D228" s="167">
        <f t="shared" si="36"/>
        <v>4.2000000000000003E-2</v>
      </c>
      <c r="E228" s="69">
        <v>4.2000000000000003E-2</v>
      </c>
      <c r="V228" s="34"/>
      <c r="W228" s="34"/>
      <c r="X228" s="34"/>
      <c r="Y228" s="34"/>
      <c r="Z228" s="34"/>
      <c r="AA228" s="34"/>
      <c r="AB228" s="34"/>
    </row>
    <row r="229" spans="1:28" ht="13.5" x14ac:dyDescent="0.2">
      <c r="A229" s="236"/>
      <c r="B229" s="66" t="s">
        <v>15</v>
      </c>
      <c r="C229" s="166">
        <v>0</v>
      </c>
      <c r="D229" s="167">
        <f t="shared" si="36"/>
        <v>6.0000000000000001E-3</v>
      </c>
      <c r="E229" s="69">
        <v>6.0000000000000001E-3</v>
      </c>
      <c r="V229" s="34"/>
      <c r="W229" s="34"/>
      <c r="X229" s="34"/>
      <c r="Y229" s="34"/>
      <c r="Z229" s="34"/>
      <c r="AA229" s="34"/>
      <c r="AB229" s="34"/>
    </row>
    <row r="230" spans="1:28" ht="13.5" x14ac:dyDescent="0.2">
      <c r="A230" s="236"/>
      <c r="B230" s="66" t="s">
        <v>16</v>
      </c>
      <c r="C230" s="166">
        <v>0</v>
      </c>
      <c r="D230" s="167">
        <f t="shared" si="36"/>
        <v>9.7000000000000003E-2</v>
      </c>
      <c r="E230" s="69">
        <v>9.7000000000000003E-2</v>
      </c>
      <c r="V230" s="34"/>
      <c r="W230" s="34"/>
      <c r="X230" s="34"/>
      <c r="Y230" s="34"/>
      <c r="Z230" s="34"/>
      <c r="AA230" s="34"/>
      <c r="AB230" s="34"/>
    </row>
    <row r="231" spans="1:28" ht="13.5" x14ac:dyDescent="0.2">
      <c r="A231" s="236"/>
      <c r="B231" s="66" t="s">
        <v>17</v>
      </c>
      <c r="C231" s="166">
        <v>3.0000000000000001E-3</v>
      </c>
      <c r="D231" s="167">
        <f t="shared" si="36"/>
        <v>5.1999999999999998E-2</v>
      </c>
      <c r="E231" s="69">
        <v>5.5E-2</v>
      </c>
      <c r="V231" s="34"/>
      <c r="W231" s="34"/>
      <c r="X231" s="34"/>
      <c r="Y231" s="34"/>
      <c r="Z231" s="34"/>
      <c r="AA231" s="34"/>
      <c r="AB231" s="34"/>
    </row>
    <row r="232" spans="1:28" ht="13.5" x14ac:dyDescent="0.2">
      <c r="A232" s="236"/>
      <c r="B232" s="66" t="s">
        <v>138</v>
      </c>
      <c r="C232" s="166">
        <v>0</v>
      </c>
      <c r="D232" s="167">
        <f t="shared" si="36"/>
        <v>1.2999999999999999E-2</v>
      </c>
      <c r="E232" s="69">
        <v>1.2999999999999999E-2</v>
      </c>
      <c r="V232" s="34"/>
      <c r="W232" s="34"/>
      <c r="X232" s="34"/>
      <c r="Y232" s="34"/>
      <c r="Z232" s="34"/>
      <c r="AA232" s="34"/>
      <c r="AB232" s="34"/>
    </row>
    <row r="233" spans="1:28" ht="13.5" x14ac:dyDescent="0.2">
      <c r="A233" s="236"/>
      <c r="B233" s="66" t="s">
        <v>18</v>
      </c>
      <c r="C233" s="166">
        <v>1.9E-2</v>
      </c>
      <c r="D233" s="167">
        <f t="shared" si="36"/>
        <v>1.0000000000000002E-2</v>
      </c>
      <c r="E233" s="69">
        <v>2.9000000000000001E-2</v>
      </c>
      <c r="V233" s="34"/>
      <c r="W233" s="34"/>
      <c r="X233" s="34"/>
      <c r="Y233" s="34"/>
      <c r="Z233" s="34"/>
      <c r="AA233" s="34"/>
      <c r="AB233" s="34"/>
    </row>
    <row r="234" spans="1:28" ht="13.5" x14ac:dyDescent="0.2">
      <c r="A234" s="236"/>
      <c r="B234" s="66" t="s">
        <v>19</v>
      </c>
      <c r="C234" s="166">
        <v>0</v>
      </c>
      <c r="D234" s="167">
        <f t="shared" si="36"/>
        <v>0</v>
      </c>
      <c r="E234" s="69">
        <v>0</v>
      </c>
      <c r="V234" s="34"/>
      <c r="W234" s="34"/>
      <c r="X234" s="34"/>
      <c r="Y234" s="34"/>
      <c r="Z234" s="34"/>
      <c r="AA234" s="34"/>
      <c r="AB234" s="34"/>
    </row>
    <row r="235" spans="1:28" ht="13.5" x14ac:dyDescent="0.2">
      <c r="A235" s="236"/>
      <c r="B235" s="66" t="s">
        <v>20</v>
      </c>
      <c r="C235" s="166">
        <v>0</v>
      </c>
      <c r="D235" s="167">
        <f t="shared" si="36"/>
        <v>6.5000000000000002E-2</v>
      </c>
      <c r="E235" s="69">
        <v>6.5000000000000002E-2</v>
      </c>
      <c r="V235" s="34"/>
      <c r="W235" s="34"/>
      <c r="X235" s="34"/>
      <c r="Y235" s="34"/>
      <c r="Z235" s="34"/>
      <c r="AA235" s="34"/>
      <c r="AB235" s="34"/>
    </row>
    <row r="236" spans="1:28" ht="13.5" x14ac:dyDescent="0.2">
      <c r="A236" s="236"/>
      <c r="B236" s="66" t="s">
        <v>57</v>
      </c>
      <c r="C236" s="166">
        <v>6.0000000000000001E-3</v>
      </c>
      <c r="D236" s="167">
        <f t="shared" si="36"/>
        <v>0.17899999999999999</v>
      </c>
      <c r="E236" s="69">
        <v>0.185</v>
      </c>
      <c r="V236" s="34"/>
      <c r="W236" s="34"/>
      <c r="X236" s="34"/>
      <c r="Y236" s="34"/>
      <c r="Z236" s="34"/>
      <c r="AA236" s="34"/>
      <c r="AB236" s="34"/>
    </row>
    <row r="237" spans="1:28" ht="13.5" x14ac:dyDescent="0.2">
      <c r="A237" s="236"/>
      <c r="B237" s="66" t="s">
        <v>21</v>
      </c>
      <c r="C237" s="166">
        <v>6.0000000000000001E-3</v>
      </c>
      <c r="D237" s="167">
        <f t="shared" si="36"/>
        <v>4.9000000000000002E-2</v>
      </c>
      <c r="E237" s="69">
        <v>5.5E-2</v>
      </c>
      <c r="V237" s="34"/>
      <c r="W237" s="34"/>
      <c r="X237" s="34"/>
      <c r="Y237" s="34"/>
      <c r="Z237" s="34"/>
      <c r="AA237" s="34"/>
      <c r="AB237" s="34"/>
    </row>
    <row r="238" spans="1:28" ht="13.5" x14ac:dyDescent="0.2">
      <c r="A238" s="236"/>
      <c r="B238" s="66" t="s">
        <v>7</v>
      </c>
      <c r="C238" s="166">
        <v>0</v>
      </c>
      <c r="D238" s="167">
        <f t="shared" si="36"/>
        <v>3.5999999999999997E-2</v>
      </c>
      <c r="E238" s="69">
        <v>3.5999999999999997E-2</v>
      </c>
      <c r="V238" s="34"/>
      <c r="W238" s="34"/>
      <c r="X238" s="34"/>
      <c r="Y238" s="34"/>
      <c r="Z238" s="34"/>
      <c r="AA238" s="34"/>
      <c r="AB238" s="34"/>
    </row>
    <row r="239" spans="1:28" ht="13.5" x14ac:dyDescent="0.2">
      <c r="A239" s="236"/>
      <c r="B239" s="66" t="s">
        <v>3</v>
      </c>
      <c r="C239" s="166">
        <v>6.0000000000000001E-3</v>
      </c>
      <c r="D239" s="167">
        <f t="shared" si="36"/>
        <v>2.6000000000000002E-2</v>
      </c>
      <c r="E239" s="69">
        <v>3.2000000000000001E-2</v>
      </c>
      <c r="V239" s="34"/>
      <c r="W239" s="34"/>
      <c r="X239" s="34"/>
      <c r="Y239" s="34"/>
      <c r="Z239" s="34"/>
      <c r="AA239" s="34"/>
      <c r="AB239" s="34"/>
    </row>
    <row r="240" spans="1:28" ht="13.5" x14ac:dyDescent="0.2">
      <c r="A240" s="236"/>
      <c r="B240" s="66" t="s">
        <v>139</v>
      </c>
      <c r="C240" s="166">
        <v>3.0000000000000001E-3</v>
      </c>
      <c r="D240" s="167">
        <f t="shared" si="36"/>
        <v>9.9999999999999985E-3</v>
      </c>
      <c r="E240" s="69">
        <v>1.2999999999999999E-2</v>
      </c>
      <c r="V240" s="34"/>
      <c r="W240" s="34"/>
      <c r="X240" s="34"/>
      <c r="Y240" s="34"/>
      <c r="Z240" s="34"/>
      <c r="AA240" s="34"/>
      <c r="AB240" s="34"/>
    </row>
    <row r="241" spans="1:50" ht="13.5" x14ac:dyDescent="0.2">
      <c r="A241" s="236"/>
      <c r="B241" s="70"/>
      <c r="C241" s="160"/>
      <c r="D241" s="161"/>
      <c r="E241" s="73"/>
      <c r="V241" s="34"/>
      <c r="W241" s="34"/>
      <c r="X241" s="34"/>
      <c r="Y241" s="34"/>
      <c r="Z241" s="34"/>
      <c r="AA241" s="34"/>
      <c r="AB241" s="34"/>
    </row>
    <row r="242" spans="1:50" ht="14.25" thickBot="1" x14ac:dyDescent="0.25">
      <c r="A242" s="237"/>
      <c r="B242" s="74" t="s">
        <v>22</v>
      </c>
      <c r="C242" s="162">
        <v>0.159</v>
      </c>
      <c r="D242" s="163">
        <f>E242-C242</f>
        <v>0.84099999999999997</v>
      </c>
      <c r="E242" s="77">
        <v>1</v>
      </c>
      <c r="V242" s="34"/>
      <c r="W242" s="34"/>
      <c r="X242" s="34"/>
      <c r="Y242" s="34"/>
      <c r="Z242" s="34"/>
      <c r="AA242" s="34"/>
      <c r="AB242" s="34"/>
    </row>
    <row r="243" spans="1:50" x14ac:dyDescent="0.2">
      <c r="V243" s="34"/>
      <c r="W243" s="34"/>
      <c r="X243" s="34"/>
      <c r="Y243" s="34"/>
      <c r="Z243" s="34"/>
      <c r="AA243" s="34"/>
      <c r="AB243" s="34"/>
    </row>
    <row r="244" spans="1:50" x14ac:dyDescent="0.2">
      <c r="A244" s="6">
        <v>2010</v>
      </c>
      <c r="AE244" s="34"/>
      <c r="AF244" s="34"/>
      <c r="AH244" s="34"/>
      <c r="AI244" s="34"/>
      <c r="AK244" s="34"/>
      <c r="AL244" s="34"/>
      <c r="AN244" s="34"/>
      <c r="AO244" s="34"/>
      <c r="AQ244" s="34"/>
      <c r="AR244" s="34"/>
      <c r="AT244" s="34"/>
      <c r="AU244" s="34"/>
      <c r="AW244" s="34"/>
      <c r="AX244" s="34"/>
    </row>
    <row r="245" spans="1:50" ht="13.15" customHeight="1" x14ac:dyDescent="0.2">
      <c r="A245" s="520" t="s">
        <v>0</v>
      </c>
      <c r="B245" s="521" t="s">
        <v>0</v>
      </c>
      <c r="C245" s="656" t="s">
        <v>95</v>
      </c>
      <c r="D245" s="657"/>
      <c r="E245" s="657"/>
      <c r="F245" s="658"/>
      <c r="AE245" s="34"/>
      <c r="AF245" s="34"/>
      <c r="AH245" s="34"/>
      <c r="AI245" s="34"/>
      <c r="AK245" s="34"/>
      <c r="AL245" s="34"/>
      <c r="AN245" s="34"/>
      <c r="AO245" s="34"/>
      <c r="AQ245" s="34"/>
      <c r="AR245" s="34"/>
      <c r="AT245" s="34"/>
      <c r="AU245" s="34"/>
      <c r="AW245" s="34"/>
      <c r="AX245" s="34"/>
    </row>
    <row r="246" spans="1:50" ht="12.75" x14ac:dyDescent="0.2">
      <c r="A246" s="522"/>
      <c r="B246" s="522"/>
      <c r="C246" s="653" t="s">
        <v>99</v>
      </c>
      <c r="D246" s="654"/>
      <c r="E246" s="654"/>
      <c r="F246" s="655"/>
    </row>
    <row r="247" spans="1:50" ht="12.75" x14ac:dyDescent="0.2">
      <c r="A247" s="522"/>
      <c r="B247" s="538"/>
      <c r="C247" s="525" t="s">
        <v>100</v>
      </c>
      <c r="D247" s="523" t="s">
        <v>89</v>
      </c>
      <c r="E247" s="523" t="s">
        <v>101</v>
      </c>
      <c r="F247" s="524" t="s">
        <v>90</v>
      </c>
    </row>
    <row r="248" spans="1:50" x14ac:dyDescent="0.2">
      <c r="A248" s="543" t="s">
        <v>26</v>
      </c>
      <c r="B248" s="544" t="s">
        <v>1</v>
      </c>
      <c r="C248" s="526">
        <f>G112</f>
        <v>3</v>
      </c>
      <c r="D248" s="527">
        <f>J112</f>
        <v>8.8757396449704144E-3</v>
      </c>
      <c r="E248" s="528">
        <f>AA112-G112</f>
        <v>4</v>
      </c>
      <c r="F248" s="529">
        <f>E248/AA$143</f>
        <v>1.1834319526627219E-2</v>
      </c>
    </row>
    <row r="249" spans="1:50" ht="12.75" x14ac:dyDescent="0.2">
      <c r="A249" s="545"/>
      <c r="B249" s="539" t="s">
        <v>2</v>
      </c>
      <c r="C249" s="530">
        <f t="shared" ref="C249:C277" si="37">G113</f>
        <v>4</v>
      </c>
      <c r="D249" s="531">
        <f t="shared" ref="D249:D277" si="38">J113</f>
        <v>1.1834319526627219E-2</v>
      </c>
      <c r="E249" s="532">
        <f t="shared" ref="E249:E279" si="39">AA113-G113</f>
        <v>17</v>
      </c>
      <c r="F249" s="533">
        <f t="shared" ref="F249:F277" si="40">E249/AA$143</f>
        <v>5.0295857988165681E-2</v>
      </c>
    </row>
    <row r="250" spans="1:50" ht="12.75" x14ac:dyDescent="0.2">
      <c r="A250" s="545"/>
      <c r="B250" s="540" t="s">
        <v>41</v>
      </c>
      <c r="C250" s="530">
        <f t="shared" si="37"/>
        <v>2</v>
      </c>
      <c r="D250" s="531">
        <f t="shared" si="38"/>
        <v>5.9171597633136093E-3</v>
      </c>
      <c r="E250" s="532">
        <f t="shared" si="39"/>
        <v>0</v>
      </c>
      <c r="F250" s="533">
        <f t="shared" si="40"/>
        <v>0</v>
      </c>
    </row>
    <row r="251" spans="1:50" ht="12.75" x14ac:dyDescent="0.2">
      <c r="A251" s="545"/>
      <c r="B251" s="540" t="s">
        <v>34</v>
      </c>
      <c r="C251" s="530">
        <f t="shared" si="37"/>
        <v>2</v>
      </c>
      <c r="D251" s="531">
        <f t="shared" si="38"/>
        <v>5.9171597633136093E-3</v>
      </c>
      <c r="E251" s="532">
        <f t="shared" si="39"/>
        <v>4</v>
      </c>
      <c r="F251" s="533">
        <f t="shared" si="40"/>
        <v>1.1834319526627219E-2</v>
      </c>
    </row>
    <row r="252" spans="1:50" ht="12.75" x14ac:dyDescent="0.2">
      <c r="A252" s="545"/>
      <c r="B252" s="540" t="s">
        <v>13</v>
      </c>
      <c r="C252" s="530">
        <f t="shared" si="37"/>
        <v>1</v>
      </c>
      <c r="D252" s="531">
        <f t="shared" si="38"/>
        <v>2.9585798816568047E-3</v>
      </c>
      <c r="E252" s="532">
        <f t="shared" si="39"/>
        <v>3</v>
      </c>
      <c r="F252" s="533">
        <f t="shared" si="40"/>
        <v>8.8757396449704144E-3</v>
      </c>
      <c r="V252" s="34"/>
      <c r="W252" s="34"/>
      <c r="X252" s="34"/>
      <c r="Y252" s="34"/>
      <c r="Z252" s="34"/>
      <c r="AA252" s="34"/>
      <c r="AB252" s="34"/>
    </row>
    <row r="253" spans="1:50" ht="12.75" x14ac:dyDescent="0.2">
      <c r="A253" s="545"/>
      <c r="B253" s="540" t="s">
        <v>4</v>
      </c>
      <c r="C253" s="530">
        <f t="shared" si="37"/>
        <v>0</v>
      </c>
      <c r="D253" s="531">
        <f t="shared" si="38"/>
        <v>0</v>
      </c>
      <c r="E253" s="532">
        <f t="shared" si="39"/>
        <v>8</v>
      </c>
      <c r="F253" s="533">
        <f t="shared" si="40"/>
        <v>2.3668639053254437E-2</v>
      </c>
      <c r="V253" s="34"/>
      <c r="W253" s="34"/>
      <c r="X253" s="34"/>
      <c r="Y253" s="34"/>
      <c r="Z253" s="34"/>
      <c r="AA253" s="34"/>
      <c r="AB253" s="34"/>
    </row>
    <row r="254" spans="1:50" ht="12.75" x14ac:dyDescent="0.2">
      <c r="A254" s="545"/>
      <c r="B254" s="540" t="s">
        <v>6</v>
      </c>
      <c r="C254" s="530">
        <f t="shared" si="37"/>
        <v>0</v>
      </c>
      <c r="D254" s="531">
        <f t="shared" si="38"/>
        <v>0</v>
      </c>
      <c r="E254" s="532">
        <f t="shared" si="39"/>
        <v>0</v>
      </c>
      <c r="F254" s="533">
        <f t="shared" si="40"/>
        <v>0</v>
      </c>
      <c r="V254" s="34"/>
      <c r="W254" s="34"/>
      <c r="X254" s="34"/>
      <c r="Y254" s="34"/>
      <c r="Z254" s="34"/>
      <c r="AA254" s="34"/>
      <c r="AB254" s="34"/>
    </row>
    <row r="255" spans="1:50" ht="12.75" x14ac:dyDescent="0.2">
      <c r="A255" s="545"/>
      <c r="B255" s="540" t="s">
        <v>8</v>
      </c>
      <c r="C255" s="530">
        <f t="shared" si="37"/>
        <v>0</v>
      </c>
      <c r="D255" s="531">
        <f t="shared" si="38"/>
        <v>0</v>
      </c>
      <c r="E255" s="532">
        <f t="shared" si="39"/>
        <v>1</v>
      </c>
      <c r="F255" s="533">
        <f t="shared" si="40"/>
        <v>2.9585798816568047E-3</v>
      </c>
      <c r="V255" s="34"/>
      <c r="W255" s="34"/>
      <c r="X255" s="34"/>
      <c r="Y255" s="34"/>
      <c r="Z255" s="34"/>
      <c r="AA255" s="34"/>
      <c r="AB255" s="34"/>
    </row>
    <row r="256" spans="1:50" ht="12.75" x14ac:dyDescent="0.2">
      <c r="A256" s="545"/>
      <c r="B256" s="540" t="s">
        <v>9</v>
      </c>
      <c r="C256" s="530">
        <f t="shared" si="37"/>
        <v>0</v>
      </c>
      <c r="D256" s="531">
        <f t="shared" si="38"/>
        <v>0</v>
      </c>
      <c r="E256" s="532">
        <f t="shared" si="39"/>
        <v>4</v>
      </c>
      <c r="F256" s="533">
        <f t="shared" si="40"/>
        <v>1.1834319526627219E-2</v>
      </c>
      <c r="V256" s="34"/>
      <c r="W256" s="34"/>
      <c r="X256" s="34"/>
      <c r="Y256" s="34"/>
      <c r="Z256" s="34"/>
      <c r="AA256" s="34"/>
      <c r="AB256" s="34"/>
    </row>
    <row r="257" spans="1:28" ht="12.75" x14ac:dyDescent="0.2">
      <c r="A257" s="545"/>
      <c r="B257" s="540" t="s">
        <v>10</v>
      </c>
      <c r="C257" s="530">
        <f t="shared" si="37"/>
        <v>7</v>
      </c>
      <c r="D257" s="531">
        <f t="shared" si="38"/>
        <v>2.0710059171597635E-2</v>
      </c>
      <c r="E257" s="532">
        <f t="shared" si="39"/>
        <v>7</v>
      </c>
      <c r="F257" s="533">
        <f t="shared" si="40"/>
        <v>2.0710059171597635E-2</v>
      </c>
      <c r="V257" s="34"/>
      <c r="W257" s="34"/>
      <c r="X257" s="34"/>
      <c r="Y257" s="34"/>
      <c r="Z257" s="34"/>
      <c r="AA257" s="34"/>
      <c r="AB257" s="34"/>
    </row>
    <row r="258" spans="1:28" ht="12.75" x14ac:dyDescent="0.2">
      <c r="A258" s="545"/>
      <c r="B258" s="540" t="s">
        <v>42</v>
      </c>
      <c r="C258" s="530">
        <f t="shared" si="37"/>
        <v>0</v>
      </c>
      <c r="D258" s="531">
        <f t="shared" si="38"/>
        <v>0</v>
      </c>
      <c r="E258" s="532">
        <f t="shared" si="39"/>
        <v>5</v>
      </c>
      <c r="F258" s="533">
        <f t="shared" si="40"/>
        <v>1.4792899408284023E-2</v>
      </c>
      <c r="V258" s="34"/>
      <c r="W258" s="34"/>
      <c r="X258" s="34"/>
      <c r="Y258" s="34"/>
      <c r="Z258" s="34"/>
      <c r="AA258" s="34"/>
      <c r="AB258" s="34"/>
    </row>
    <row r="259" spans="1:28" ht="12.75" x14ac:dyDescent="0.2">
      <c r="A259" s="545"/>
      <c r="B259" s="540" t="s">
        <v>5</v>
      </c>
      <c r="C259" s="530">
        <f t="shared" si="37"/>
        <v>4</v>
      </c>
      <c r="D259" s="531">
        <f t="shared" si="38"/>
        <v>1.1834319526627219E-2</v>
      </c>
      <c r="E259" s="532">
        <f t="shared" si="39"/>
        <v>36</v>
      </c>
      <c r="F259" s="533">
        <f t="shared" si="40"/>
        <v>0.10650887573964497</v>
      </c>
      <c r="V259" s="34"/>
      <c r="W259" s="34"/>
      <c r="X259" s="34"/>
      <c r="Y259" s="34"/>
      <c r="Z259" s="34"/>
      <c r="AA259" s="34"/>
      <c r="AB259" s="34"/>
    </row>
    <row r="260" spans="1:28" ht="12.75" x14ac:dyDescent="0.2">
      <c r="A260" s="545"/>
      <c r="B260" s="540" t="s">
        <v>12</v>
      </c>
      <c r="C260" s="530">
        <f t="shared" si="37"/>
        <v>0</v>
      </c>
      <c r="D260" s="531">
        <f t="shared" si="38"/>
        <v>0</v>
      </c>
      <c r="E260" s="532">
        <f t="shared" si="39"/>
        <v>7</v>
      </c>
      <c r="F260" s="533">
        <f t="shared" si="40"/>
        <v>2.0710059171597635E-2</v>
      </c>
      <c r="V260" s="34"/>
      <c r="W260" s="34"/>
      <c r="X260" s="34"/>
      <c r="Y260" s="34"/>
      <c r="Z260" s="34"/>
      <c r="AA260" s="34"/>
      <c r="AB260" s="34"/>
    </row>
    <row r="261" spans="1:28" ht="12.75" x14ac:dyDescent="0.2">
      <c r="A261" s="545"/>
      <c r="B261" s="540" t="s">
        <v>14</v>
      </c>
      <c r="C261" s="530">
        <f t="shared" si="37"/>
        <v>0</v>
      </c>
      <c r="D261" s="531">
        <f t="shared" si="38"/>
        <v>0</v>
      </c>
      <c r="E261" s="532">
        <f t="shared" si="39"/>
        <v>2</v>
      </c>
      <c r="F261" s="533">
        <f t="shared" si="40"/>
        <v>5.9171597633136093E-3</v>
      </c>
      <c r="V261" s="34"/>
      <c r="W261" s="34"/>
      <c r="X261" s="34"/>
      <c r="Y261" s="34"/>
      <c r="Z261" s="34"/>
      <c r="AA261" s="34"/>
      <c r="AB261" s="34"/>
    </row>
    <row r="262" spans="1:28" ht="12.75" x14ac:dyDescent="0.2">
      <c r="A262" s="545"/>
      <c r="B262" s="540" t="s">
        <v>15</v>
      </c>
      <c r="C262" s="530">
        <f t="shared" si="37"/>
        <v>0</v>
      </c>
      <c r="D262" s="531">
        <f t="shared" si="38"/>
        <v>0</v>
      </c>
      <c r="E262" s="532">
        <f t="shared" si="39"/>
        <v>1</v>
      </c>
      <c r="F262" s="533">
        <f t="shared" si="40"/>
        <v>2.9585798816568047E-3</v>
      </c>
      <c r="V262" s="34"/>
      <c r="W262" s="34"/>
      <c r="X262" s="34"/>
      <c r="Y262" s="34"/>
      <c r="Z262" s="34"/>
      <c r="AA262" s="34"/>
      <c r="AB262" s="34"/>
    </row>
    <row r="263" spans="1:28" ht="12.75" x14ac:dyDescent="0.2">
      <c r="A263" s="545"/>
      <c r="B263" s="540" t="s">
        <v>16</v>
      </c>
      <c r="C263" s="530">
        <f t="shared" si="37"/>
        <v>0</v>
      </c>
      <c r="D263" s="531">
        <f t="shared" si="38"/>
        <v>0</v>
      </c>
      <c r="E263" s="532">
        <f t="shared" si="39"/>
        <v>108</v>
      </c>
      <c r="F263" s="533">
        <f t="shared" si="40"/>
        <v>0.31952662721893493</v>
      </c>
      <c r="V263" s="34"/>
      <c r="W263" s="34"/>
      <c r="X263" s="34"/>
      <c r="Y263" s="34"/>
      <c r="Z263" s="34"/>
      <c r="AA263" s="34"/>
      <c r="AB263" s="34"/>
    </row>
    <row r="264" spans="1:28" ht="12.75" x14ac:dyDescent="0.2">
      <c r="A264" s="545"/>
      <c r="B264" s="540" t="s">
        <v>35</v>
      </c>
      <c r="C264" s="530">
        <f t="shared" si="37"/>
        <v>0</v>
      </c>
      <c r="D264" s="531">
        <f t="shared" si="38"/>
        <v>0</v>
      </c>
      <c r="E264" s="532">
        <f t="shared" si="39"/>
        <v>2</v>
      </c>
      <c r="F264" s="533">
        <f t="shared" si="40"/>
        <v>5.9171597633136093E-3</v>
      </c>
      <c r="V264" s="34"/>
      <c r="W264" s="34"/>
      <c r="X264" s="34"/>
      <c r="Y264" s="34"/>
      <c r="Z264" s="34"/>
      <c r="AA264" s="34"/>
      <c r="AB264" s="34"/>
    </row>
    <row r="265" spans="1:28" ht="12.75" x14ac:dyDescent="0.2">
      <c r="A265" s="545"/>
      <c r="B265" s="540" t="s">
        <v>17</v>
      </c>
      <c r="C265" s="530">
        <f t="shared" si="37"/>
        <v>0</v>
      </c>
      <c r="D265" s="531">
        <f t="shared" si="38"/>
        <v>0</v>
      </c>
      <c r="E265" s="532">
        <f t="shared" si="39"/>
        <v>1</v>
      </c>
      <c r="F265" s="533">
        <f t="shared" si="40"/>
        <v>2.9585798816568047E-3</v>
      </c>
      <c r="V265" s="34"/>
      <c r="W265" s="34"/>
      <c r="X265" s="34"/>
      <c r="Y265" s="34"/>
      <c r="Z265" s="34"/>
      <c r="AA265" s="34"/>
      <c r="AB265" s="34"/>
    </row>
    <row r="266" spans="1:28" ht="12.75" x14ac:dyDescent="0.2">
      <c r="A266" s="545"/>
      <c r="B266" s="540" t="s">
        <v>138</v>
      </c>
      <c r="C266" s="530">
        <f t="shared" si="37"/>
        <v>0</v>
      </c>
      <c r="D266" s="531">
        <f t="shared" si="38"/>
        <v>0</v>
      </c>
      <c r="E266" s="532">
        <f t="shared" si="39"/>
        <v>5</v>
      </c>
      <c r="F266" s="533">
        <f t="shared" si="40"/>
        <v>1.4792899408284023E-2</v>
      </c>
      <c r="V266" s="34"/>
      <c r="W266" s="34"/>
      <c r="X266" s="34"/>
      <c r="Y266" s="34"/>
      <c r="Z266" s="34"/>
      <c r="AA266" s="34"/>
      <c r="AB266" s="34"/>
    </row>
    <row r="267" spans="1:28" ht="12.75" x14ac:dyDescent="0.2">
      <c r="A267" s="545"/>
      <c r="B267" s="540" t="s">
        <v>18</v>
      </c>
      <c r="C267" s="530">
        <f t="shared" si="37"/>
        <v>1</v>
      </c>
      <c r="D267" s="531">
        <f t="shared" si="38"/>
        <v>2.9585798816568047E-3</v>
      </c>
      <c r="E267" s="532">
        <f t="shared" si="39"/>
        <v>5</v>
      </c>
      <c r="F267" s="533">
        <f t="shared" si="40"/>
        <v>1.4792899408284023E-2</v>
      </c>
      <c r="V267" s="34"/>
      <c r="W267" s="34"/>
      <c r="X267" s="34"/>
      <c r="Y267" s="34"/>
      <c r="Z267" s="34"/>
      <c r="AA267" s="34"/>
      <c r="AB267" s="34"/>
    </row>
    <row r="268" spans="1:28" ht="12.75" x14ac:dyDescent="0.2">
      <c r="A268" s="545"/>
      <c r="B268" s="540" t="s">
        <v>19</v>
      </c>
      <c r="C268" s="530">
        <f t="shared" si="37"/>
        <v>1</v>
      </c>
      <c r="D268" s="531">
        <f t="shared" si="38"/>
        <v>2.9585798816568047E-3</v>
      </c>
      <c r="E268" s="532">
        <f t="shared" si="39"/>
        <v>1</v>
      </c>
      <c r="F268" s="533">
        <f t="shared" si="40"/>
        <v>2.9585798816568047E-3</v>
      </c>
      <c r="V268" s="34"/>
      <c r="W268" s="34"/>
      <c r="X268" s="34"/>
      <c r="Y268" s="34"/>
      <c r="Z268" s="34"/>
      <c r="AA268" s="34"/>
      <c r="AB268" s="34"/>
    </row>
    <row r="269" spans="1:28" ht="12.75" x14ac:dyDescent="0.2">
      <c r="A269" s="545"/>
      <c r="B269" s="540" t="s">
        <v>20</v>
      </c>
      <c r="C269" s="530">
        <f t="shared" si="37"/>
        <v>1</v>
      </c>
      <c r="D269" s="531">
        <f t="shared" si="38"/>
        <v>2.9585798816568047E-3</v>
      </c>
      <c r="E269" s="532">
        <f t="shared" si="39"/>
        <v>10</v>
      </c>
      <c r="F269" s="533">
        <f t="shared" si="40"/>
        <v>2.9585798816568046E-2</v>
      </c>
      <c r="V269" s="34"/>
      <c r="W269" s="34"/>
      <c r="X269" s="34"/>
      <c r="Y269" s="34"/>
      <c r="Z269" s="34"/>
      <c r="AA269" s="34"/>
      <c r="AB269" s="34"/>
    </row>
    <row r="270" spans="1:28" ht="12.75" x14ac:dyDescent="0.2">
      <c r="A270" s="545"/>
      <c r="B270" s="540" t="s">
        <v>36</v>
      </c>
      <c r="C270" s="530">
        <f t="shared" si="37"/>
        <v>2</v>
      </c>
      <c r="D270" s="531">
        <f t="shared" si="38"/>
        <v>5.9171597633136093E-3</v>
      </c>
      <c r="E270" s="532">
        <f t="shared" si="39"/>
        <v>1</v>
      </c>
      <c r="F270" s="533">
        <f t="shared" si="40"/>
        <v>2.9585798816568047E-3</v>
      </c>
      <c r="V270" s="34"/>
      <c r="W270" s="34"/>
      <c r="X270" s="34"/>
      <c r="Y270" s="34"/>
      <c r="Z270" s="34"/>
      <c r="AA270" s="34"/>
      <c r="AB270" s="34"/>
    </row>
    <row r="271" spans="1:28" ht="12.75" x14ac:dyDescent="0.2">
      <c r="A271" s="545"/>
      <c r="B271" s="540" t="s">
        <v>37</v>
      </c>
      <c r="C271" s="530">
        <f t="shared" si="37"/>
        <v>5</v>
      </c>
      <c r="D271" s="531">
        <f t="shared" si="38"/>
        <v>1.4792899408284023E-2</v>
      </c>
      <c r="E271" s="532">
        <f t="shared" si="39"/>
        <v>3</v>
      </c>
      <c r="F271" s="533">
        <f t="shared" si="40"/>
        <v>8.8757396449704144E-3</v>
      </c>
      <c r="V271" s="34"/>
      <c r="W271" s="34"/>
      <c r="X271" s="34"/>
      <c r="Y271" s="34"/>
      <c r="Z271" s="34"/>
      <c r="AA271" s="34"/>
      <c r="AB271" s="34"/>
    </row>
    <row r="272" spans="1:28" ht="12.75" x14ac:dyDescent="0.2">
      <c r="A272" s="545"/>
      <c r="B272" s="540" t="s">
        <v>40</v>
      </c>
      <c r="C272" s="530">
        <f t="shared" si="37"/>
        <v>0</v>
      </c>
      <c r="D272" s="531">
        <f t="shared" si="38"/>
        <v>0</v>
      </c>
      <c r="E272" s="532">
        <f t="shared" si="39"/>
        <v>43</v>
      </c>
      <c r="F272" s="533">
        <f t="shared" si="40"/>
        <v>0.12721893491124261</v>
      </c>
      <c r="V272" s="34"/>
      <c r="W272" s="34"/>
      <c r="X272" s="34"/>
      <c r="Y272" s="34"/>
      <c r="Z272" s="34"/>
      <c r="AA272" s="34"/>
      <c r="AB272" s="34"/>
    </row>
    <row r="273" spans="1:28" ht="12.75" x14ac:dyDescent="0.2">
      <c r="A273" s="545"/>
      <c r="B273" s="540" t="s">
        <v>21</v>
      </c>
      <c r="C273" s="530">
        <f t="shared" si="37"/>
        <v>2</v>
      </c>
      <c r="D273" s="531">
        <f t="shared" si="38"/>
        <v>5.9171597633136093E-3</v>
      </c>
      <c r="E273" s="532">
        <f t="shared" si="39"/>
        <v>8</v>
      </c>
      <c r="F273" s="533">
        <f t="shared" si="40"/>
        <v>2.3668639053254437E-2</v>
      </c>
      <c r="V273" s="34"/>
      <c r="W273" s="34"/>
      <c r="X273" s="34"/>
      <c r="Y273" s="34"/>
      <c r="Z273" s="34"/>
      <c r="AA273" s="34"/>
      <c r="AB273" s="34"/>
    </row>
    <row r="274" spans="1:28" ht="12.75" x14ac:dyDescent="0.2">
      <c r="A274" s="545"/>
      <c r="B274" s="540" t="s">
        <v>7</v>
      </c>
      <c r="C274" s="530">
        <f t="shared" si="37"/>
        <v>2</v>
      </c>
      <c r="D274" s="531">
        <f t="shared" si="38"/>
        <v>5.9171597633136093E-3</v>
      </c>
      <c r="E274" s="532">
        <f t="shared" si="39"/>
        <v>6</v>
      </c>
      <c r="F274" s="533">
        <f t="shared" si="40"/>
        <v>1.7751479289940829E-2</v>
      </c>
      <c r="V274" s="34"/>
      <c r="W274" s="34"/>
      <c r="X274" s="34"/>
      <c r="Y274" s="34"/>
      <c r="Z274" s="34"/>
      <c r="AA274" s="34"/>
      <c r="AB274" s="34"/>
    </row>
    <row r="275" spans="1:28" ht="12.75" x14ac:dyDescent="0.2">
      <c r="A275" s="545"/>
      <c r="B275" s="540" t="s">
        <v>32</v>
      </c>
      <c r="C275" s="530">
        <f t="shared" si="37"/>
        <v>0</v>
      </c>
      <c r="D275" s="531">
        <f t="shared" si="38"/>
        <v>0</v>
      </c>
      <c r="E275" s="532">
        <f t="shared" si="39"/>
        <v>0</v>
      </c>
      <c r="F275" s="533">
        <f t="shared" si="40"/>
        <v>0</v>
      </c>
      <c r="V275" s="34"/>
      <c r="W275" s="34"/>
      <c r="X275" s="34"/>
      <c r="Y275" s="34"/>
      <c r="Z275" s="34"/>
      <c r="AA275" s="34"/>
      <c r="AB275" s="34"/>
    </row>
    <row r="276" spans="1:28" ht="12.75" x14ac:dyDescent="0.2">
      <c r="A276" s="545"/>
      <c r="B276" s="540" t="s">
        <v>3</v>
      </c>
      <c r="C276" s="530">
        <f t="shared" si="37"/>
        <v>0</v>
      </c>
      <c r="D276" s="531">
        <f t="shared" si="38"/>
        <v>0</v>
      </c>
      <c r="E276" s="532">
        <f t="shared" si="39"/>
        <v>2</v>
      </c>
      <c r="F276" s="533">
        <f t="shared" si="40"/>
        <v>5.9171597633136093E-3</v>
      </c>
      <c r="V276" s="34"/>
      <c r="W276" s="34"/>
      <c r="X276" s="34"/>
      <c r="Y276" s="34"/>
      <c r="Z276" s="34"/>
      <c r="AA276" s="34"/>
      <c r="AB276" s="34"/>
    </row>
    <row r="277" spans="1:28" ht="12.75" x14ac:dyDescent="0.2">
      <c r="A277" s="545"/>
      <c r="B277" s="540" t="s">
        <v>139</v>
      </c>
      <c r="C277" s="530">
        <f t="shared" si="37"/>
        <v>2</v>
      </c>
      <c r="D277" s="531">
        <f t="shared" si="38"/>
        <v>5.9171597633136093E-3</v>
      </c>
      <c r="E277" s="532">
        <f t="shared" si="39"/>
        <v>5</v>
      </c>
      <c r="F277" s="533">
        <f t="shared" si="40"/>
        <v>1.4792899408284023E-2</v>
      </c>
      <c r="V277" s="34"/>
      <c r="W277" s="34"/>
      <c r="X277" s="34"/>
      <c r="Y277" s="34"/>
      <c r="Z277" s="34"/>
      <c r="AA277" s="34"/>
      <c r="AB277" s="34"/>
    </row>
    <row r="278" spans="1:28" ht="12.75" x14ac:dyDescent="0.2">
      <c r="A278" s="546"/>
      <c r="B278" s="541"/>
      <c r="C278" s="530"/>
      <c r="D278" s="531"/>
      <c r="E278" s="532"/>
      <c r="F278" s="533"/>
      <c r="V278" s="34"/>
      <c r="W278" s="34"/>
      <c r="X278" s="34"/>
      <c r="Y278" s="34"/>
      <c r="Z278" s="34"/>
      <c r="AA278" s="34"/>
      <c r="AB278" s="34"/>
    </row>
    <row r="279" spans="1:28" ht="12.75" x14ac:dyDescent="0.2">
      <c r="A279" s="519"/>
      <c r="B279" s="542" t="s">
        <v>22</v>
      </c>
      <c r="C279" s="534">
        <f>G143</f>
        <v>39</v>
      </c>
      <c r="D279" s="535">
        <f>J143</f>
        <v>0.11538461538461539</v>
      </c>
      <c r="E279" s="536">
        <f t="shared" si="39"/>
        <v>299</v>
      </c>
      <c r="F279" s="537"/>
      <c r="G279" s="6">
        <v>231</v>
      </c>
      <c r="V279" s="34"/>
      <c r="W279" s="34"/>
      <c r="X279" s="34"/>
      <c r="Y279" s="34"/>
      <c r="Z279" s="34"/>
      <c r="AA279" s="34"/>
      <c r="AB279" s="34"/>
    </row>
    <row r="280" spans="1:28" ht="12.75" thickBot="1" x14ac:dyDescent="0.25">
      <c r="A280" s="6">
        <v>2005</v>
      </c>
      <c r="V280" s="34"/>
      <c r="W280" s="34"/>
      <c r="X280" s="34"/>
      <c r="Y280" s="34"/>
      <c r="Z280" s="34"/>
      <c r="AA280" s="34"/>
      <c r="AB280" s="34"/>
    </row>
    <row r="281" spans="1:28" ht="13.9" customHeight="1" thickBot="1" x14ac:dyDescent="0.3">
      <c r="A281" s="55"/>
      <c r="B281" s="55"/>
      <c r="C281" s="590" t="s">
        <v>95</v>
      </c>
      <c r="D281" s="590"/>
      <c r="E281" s="590"/>
      <c r="V281" s="34"/>
      <c r="W281" s="34"/>
      <c r="X281" s="34"/>
      <c r="Y281" s="34"/>
      <c r="Z281" s="34"/>
      <c r="AA281" s="34"/>
      <c r="AB281" s="34"/>
    </row>
    <row r="282" spans="1:28" ht="14.25" thickBot="1" x14ac:dyDescent="0.3">
      <c r="A282" s="56"/>
      <c r="B282" s="56"/>
      <c r="C282" s="590" t="s">
        <v>99</v>
      </c>
      <c r="D282" s="590"/>
      <c r="E282" s="590"/>
      <c r="V282" s="34"/>
      <c r="W282" s="34"/>
      <c r="X282" s="34"/>
      <c r="Y282" s="34"/>
      <c r="Z282" s="34"/>
      <c r="AA282" s="34"/>
      <c r="AB282" s="34"/>
    </row>
    <row r="283" spans="1:28" ht="14.25" thickBot="1" x14ac:dyDescent="0.3">
      <c r="A283" s="56"/>
      <c r="B283" s="56"/>
      <c r="C283" s="158" t="s">
        <v>89</v>
      </c>
      <c r="D283" s="159" t="s">
        <v>90</v>
      </c>
      <c r="E283" s="60" t="s">
        <v>22</v>
      </c>
    </row>
    <row r="284" spans="1:28" ht="13.5" x14ac:dyDescent="0.2">
      <c r="A284" s="223" t="s">
        <v>26</v>
      </c>
      <c r="B284" s="61" t="s">
        <v>1</v>
      </c>
      <c r="C284" s="164">
        <v>1.2999999999999999E-2</v>
      </c>
      <c r="D284" s="165">
        <f t="shared" ref="D284:D306" si="41">E284-C284</f>
        <v>6.0000000000000001E-3</v>
      </c>
      <c r="E284" s="65">
        <v>1.9E-2</v>
      </c>
    </row>
    <row r="285" spans="1:28" ht="13.5" x14ac:dyDescent="0.2">
      <c r="A285" s="236"/>
      <c r="B285" s="66" t="s">
        <v>2</v>
      </c>
      <c r="C285" s="166">
        <v>0</v>
      </c>
      <c r="D285" s="167">
        <f t="shared" si="41"/>
        <v>3.2000000000000001E-2</v>
      </c>
      <c r="E285" s="69">
        <v>3.2000000000000001E-2</v>
      </c>
    </row>
    <row r="286" spans="1:28" ht="13.5" x14ac:dyDescent="0.2">
      <c r="A286" s="236"/>
      <c r="B286" s="66" t="s">
        <v>13</v>
      </c>
      <c r="C286" s="166">
        <v>3.0000000000000001E-3</v>
      </c>
      <c r="D286" s="167">
        <f t="shared" si="41"/>
        <v>7.0000000000000001E-3</v>
      </c>
      <c r="E286" s="69">
        <v>0.01</v>
      </c>
    </row>
    <row r="287" spans="1:28" ht="13.5" x14ac:dyDescent="0.2">
      <c r="A287" s="236"/>
      <c r="B287" s="66" t="s">
        <v>4</v>
      </c>
      <c r="C287" s="166">
        <v>0</v>
      </c>
      <c r="D287" s="167">
        <f t="shared" si="41"/>
        <v>0.104</v>
      </c>
      <c r="E287" s="69">
        <v>0.104</v>
      </c>
    </row>
    <row r="288" spans="1:28" ht="13.5" x14ac:dyDescent="0.2">
      <c r="A288" s="236"/>
      <c r="B288" s="66" t="s">
        <v>6</v>
      </c>
      <c r="C288" s="166">
        <v>0</v>
      </c>
      <c r="D288" s="167">
        <f t="shared" si="41"/>
        <v>6.0000000000000001E-3</v>
      </c>
      <c r="E288" s="69">
        <v>6.0000000000000001E-3</v>
      </c>
    </row>
    <row r="289" spans="1:5" ht="13.5" x14ac:dyDescent="0.2">
      <c r="A289" s="236"/>
      <c r="B289" s="66" t="s">
        <v>8</v>
      </c>
      <c r="C289" s="166">
        <v>0</v>
      </c>
      <c r="D289" s="167">
        <f t="shared" si="41"/>
        <v>3.0000000000000001E-3</v>
      </c>
      <c r="E289" s="69">
        <v>3.0000000000000001E-3</v>
      </c>
    </row>
    <row r="290" spans="1:5" ht="13.5" x14ac:dyDescent="0.2">
      <c r="A290" s="236"/>
      <c r="B290" s="66" t="s">
        <v>9</v>
      </c>
      <c r="C290" s="166">
        <v>0</v>
      </c>
      <c r="D290" s="167">
        <f t="shared" si="41"/>
        <v>6.0000000000000001E-3</v>
      </c>
      <c r="E290" s="69">
        <v>6.0000000000000001E-3</v>
      </c>
    </row>
    <row r="291" spans="1:5" ht="13.5" x14ac:dyDescent="0.2">
      <c r="A291" s="236"/>
      <c r="B291" s="66" t="s">
        <v>10</v>
      </c>
      <c r="C291" s="166">
        <v>1.2999999999999999E-2</v>
      </c>
      <c r="D291" s="167">
        <f t="shared" si="41"/>
        <v>5.7999999999999996E-2</v>
      </c>
      <c r="E291" s="69">
        <v>7.0999999999999994E-2</v>
      </c>
    </row>
    <row r="292" spans="1:5" ht="13.5" x14ac:dyDescent="0.2">
      <c r="A292" s="236"/>
      <c r="B292" s="66" t="s">
        <v>5</v>
      </c>
      <c r="C292" s="166">
        <v>2.3E-2</v>
      </c>
      <c r="D292" s="167">
        <f t="shared" si="41"/>
        <v>7.8000000000000014E-2</v>
      </c>
      <c r="E292" s="69">
        <v>0.10100000000000001</v>
      </c>
    </row>
    <row r="293" spans="1:5" ht="13.5" x14ac:dyDescent="0.2">
      <c r="A293" s="236"/>
      <c r="B293" s="66" t="s">
        <v>12</v>
      </c>
      <c r="C293" s="166">
        <v>1.2999999999999999E-2</v>
      </c>
      <c r="D293" s="167">
        <f t="shared" si="41"/>
        <v>3.0000000000000009E-3</v>
      </c>
      <c r="E293" s="69">
        <v>1.6E-2</v>
      </c>
    </row>
    <row r="294" spans="1:5" ht="13.5" x14ac:dyDescent="0.2">
      <c r="A294" s="236"/>
      <c r="B294" s="66" t="s">
        <v>14</v>
      </c>
      <c r="C294" s="166">
        <v>0</v>
      </c>
      <c r="D294" s="167">
        <f t="shared" si="41"/>
        <v>4.2000000000000003E-2</v>
      </c>
      <c r="E294" s="69">
        <v>4.2000000000000003E-2</v>
      </c>
    </row>
    <row r="295" spans="1:5" ht="13.5" x14ac:dyDescent="0.2">
      <c r="A295" s="236"/>
      <c r="B295" s="66" t="s">
        <v>15</v>
      </c>
      <c r="C295" s="166">
        <v>0</v>
      </c>
      <c r="D295" s="167">
        <f t="shared" si="41"/>
        <v>6.0000000000000001E-3</v>
      </c>
      <c r="E295" s="69">
        <v>6.0000000000000001E-3</v>
      </c>
    </row>
    <row r="296" spans="1:5" ht="13.5" x14ac:dyDescent="0.2">
      <c r="A296" s="236"/>
      <c r="B296" s="66" t="s">
        <v>16</v>
      </c>
      <c r="C296" s="166">
        <v>0.01</v>
      </c>
      <c r="D296" s="167">
        <f t="shared" si="41"/>
        <v>8.7000000000000008E-2</v>
      </c>
      <c r="E296" s="69">
        <v>9.7000000000000003E-2</v>
      </c>
    </row>
    <row r="297" spans="1:5" ht="13.5" x14ac:dyDescent="0.2">
      <c r="A297" s="236"/>
      <c r="B297" s="66" t="s">
        <v>17</v>
      </c>
      <c r="C297" s="166">
        <v>3.0000000000000001E-3</v>
      </c>
      <c r="D297" s="167">
        <f t="shared" si="41"/>
        <v>5.1999999999999998E-2</v>
      </c>
      <c r="E297" s="69">
        <v>5.5E-2</v>
      </c>
    </row>
    <row r="298" spans="1:5" ht="13.5" x14ac:dyDescent="0.2">
      <c r="A298" s="236"/>
      <c r="B298" s="66" t="s">
        <v>138</v>
      </c>
      <c r="C298" s="166">
        <v>0</v>
      </c>
      <c r="D298" s="167">
        <f t="shared" si="41"/>
        <v>1.2999999999999999E-2</v>
      </c>
      <c r="E298" s="69">
        <v>1.2999999999999999E-2</v>
      </c>
    </row>
    <row r="299" spans="1:5" ht="13.5" x14ac:dyDescent="0.2">
      <c r="A299" s="236"/>
      <c r="B299" s="66" t="s">
        <v>18</v>
      </c>
      <c r="C299" s="166">
        <v>0</v>
      </c>
      <c r="D299" s="167">
        <f t="shared" si="41"/>
        <v>2.9000000000000001E-2</v>
      </c>
      <c r="E299" s="69">
        <v>2.9000000000000001E-2</v>
      </c>
    </row>
    <row r="300" spans="1:5" ht="13.5" x14ac:dyDescent="0.2">
      <c r="A300" s="236"/>
      <c r="B300" s="66" t="s">
        <v>19</v>
      </c>
      <c r="C300" s="166">
        <v>0</v>
      </c>
      <c r="D300" s="167">
        <f t="shared" si="41"/>
        <v>0</v>
      </c>
      <c r="E300" s="69">
        <v>0</v>
      </c>
    </row>
    <row r="301" spans="1:5" ht="13.5" x14ac:dyDescent="0.2">
      <c r="A301" s="236"/>
      <c r="B301" s="66" t="s">
        <v>20</v>
      </c>
      <c r="C301" s="166">
        <v>1.6E-2</v>
      </c>
      <c r="D301" s="167">
        <f t="shared" si="41"/>
        <v>4.9000000000000002E-2</v>
      </c>
      <c r="E301" s="69">
        <v>6.5000000000000002E-2</v>
      </c>
    </row>
    <row r="302" spans="1:5" ht="13.5" x14ac:dyDescent="0.2">
      <c r="A302" s="236"/>
      <c r="B302" s="66" t="s">
        <v>57</v>
      </c>
      <c r="C302" s="166">
        <v>3.0000000000000001E-3</v>
      </c>
      <c r="D302" s="167">
        <f t="shared" si="41"/>
        <v>0.182</v>
      </c>
      <c r="E302" s="69">
        <v>0.185</v>
      </c>
    </row>
    <row r="303" spans="1:5" ht="13.5" x14ac:dyDescent="0.2">
      <c r="A303" s="236"/>
      <c r="B303" s="66" t="s">
        <v>21</v>
      </c>
      <c r="C303" s="166">
        <v>3.0000000000000001E-3</v>
      </c>
      <c r="D303" s="167">
        <f t="shared" si="41"/>
        <v>5.1999999999999998E-2</v>
      </c>
      <c r="E303" s="69">
        <v>5.5E-2</v>
      </c>
    </row>
    <row r="304" spans="1:5" ht="13.5" x14ac:dyDescent="0.2">
      <c r="A304" s="236"/>
      <c r="B304" s="66" t="s">
        <v>7</v>
      </c>
      <c r="C304" s="166">
        <v>3.0000000000000001E-3</v>
      </c>
      <c r="D304" s="167">
        <f t="shared" si="41"/>
        <v>3.2999999999999995E-2</v>
      </c>
      <c r="E304" s="69">
        <v>3.5999999999999997E-2</v>
      </c>
    </row>
    <row r="305" spans="1:6" ht="13.5" x14ac:dyDescent="0.2">
      <c r="A305" s="236"/>
      <c r="B305" s="66" t="s">
        <v>3</v>
      </c>
      <c r="C305" s="166">
        <v>1.6E-2</v>
      </c>
      <c r="D305" s="167">
        <f t="shared" si="41"/>
        <v>1.6E-2</v>
      </c>
      <c r="E305" s="69">
        <v>3.2000000000000001E-2</v>
      </c>
    </row>
    <row r="306" spans="1:6" ht="13.5" x14ac:dyDescent="0.2">
      <c r="A306" s="236"/>
      <c r="B306" s="66" t="s">
        <v>139</v>
      </c>
      <c r="C306" s="166">
        <v>0</v>
      </c>
      <c r="D306" s="167">
        <f t="shared" si="41"/>
        <v>1.2999999999999999E-2</v>
      </c>
      <c r="E306" s="69">
        <v>1.2999999999999999E-2</v>
      </c>
    </row>
    <row r="307" spans="1:6" ht="13.5" x14ac:dyDescent="0.2">
      <c r="A307" s="236"/>
      <c r="B307" s="70"/>
      <c r="C307" s="160"/>
      <c r="D307" s="161"/>
      <c r="E307" s="73"/>
    </row>
    <row r="308" spans="1:6" ht="14.25" thickBot="1" x14ac:dyDescent="0.25">
      <c r="A308" s="237"/>
      <c r="B308" s="74" t="s">
        <v>22</v>
      </c>
      <c r="C308" s="162">
        <v>0.12</v>
      </c>
      <c r="D308" s="163">
        <f>E308-C308</f>
        <v>0.88</v>
      </c>
      <c r="E308" s="77">
        <v>1</v>
      </c>
    </row>
    <row r="309" spans="1:6" ht="13.5" x14ac:dyDescent="0.2">
      <c r="A309" s="236"/>
      <c r="B309" s="236"/>
      <c r="C309" s="169"/>
      <c r="D309" s="170"/>
      <c r="E309" s="171"/>
    </row>
    <row r="310" spans="1:6" x14ac:dyDescent="0.2">
      <c r="A310" s="6">
        <v>2010</v>
      </c>
    </row>
    <row r="311" spans="1:6" ht="13.9" customHeight="1" x14ac:dyDescent="0.2">
      <c r="A311" s="520"/>
      <c r="B311" s="521"/>
      <c r="C311" s="656" t="s">
        <v>96</v>
      </c>
      <c r="D311" s="657"/>
      <c r="E311" s="657"/>
      <c r="F311" s="658"/>
    </row>
    <row r="312" spans="1:6" ht="12.75" x14ac:dyDescent="0.2">
      <c r="A312" s="522"/>
      <c r="B312" s="522"/>
      <c r="C312" s="653" t="s">
        <v>99</v>
      </c>
      <c r="D312" s="654"/>
      <c r="E312" s="654"/>
      <c r="F312" s="655"/>
    </row>
    <row r="313" spans="1:6" ht="12.75" x14ac:dyDescent="0.2">
      <c r="A313" s="522"/>
      <c r="B313" s="538"/>
      <c r="C313" s="525" t="s">
        <v>100</v>
      </c>
      <c r="D313" s="523" t="s">
        <v>89</v>
      </c>
      <c r="E313" s="523" t="s">
        <v>101</v>
      </c>
      <c r="F313" s="524" t="s">
        <v>90</v>
      </c>
    </row>
    <row r="314" spans="1:6" x14ac:dyDescent="0.2">
      <c r="A314" s="543" t="s">
        <v>26</v>
      </c>
      <c r="B314" s="544" t="s">
        <v>1</v>
      </c>
      <c r="C314" s="526">
        <f>K112</f>
        <v>2</v>
      </c>
      <c r="D314" s="527">
        <f>N112</f>
        <v>5.9171597633136093E-3</v>
      </c>
      <c r="E314" s="528">
        <f>AA112-K112</f>
        <v>5</v>
      </c>
      <c r="F314" s="529">
        <f>E314/AA$143</f>
        <v>1.4792899408284023E-2</v>
      </c>
    </row>
    <row r="315" spans="1:6" ht="12.75" x14ac:dyDescent="0.2">
      <c r="A315" s="545"/>
      <c r="B315" s="539" t="s">
        <v>2</v>
      </c>
      <c r="C315" s="530">
        <f t="shared" ref="C315:C343" si="42">K113</f>
        <v>0</v>
      </c>
      <c r="D315" s="531">
        <f t="shared" ref="D315:D343" si="43">N113</f>
        <v>0</v>
      </c>
      <c r="E315" s="532">
        <f t="shared" ref="E315:E345" si="44">AA113-K113</f>
        <v>21</v>
      </c>
      <c r="F315" s="533">
        <f t="shared" ref="F315:F343" si="45">E315/AA$143</f>
        <v>6.2130177514792898E-2</v>
      </c>
    </row>
    <row r="316" spans="1:6" ht="12.75" x14ac:dyDescent="0.2">
      <c r="A316" s="545"/>
      <c r="B316" s="540" t="s">
        <v>41</v>
      </c>
      <c r="C316" s="530">
        <f t="shared" si="42"/>
        <v>0</v>
      </c>
      <c r="D316" s="531">
        <f t="shared" si="43"/>
        <v>0</v>
      </c>
      <c r="E316" s="532">
        <f t="shared" si="44"/>
        <v>2</v>
      </c>
      <c r="F316" s="533">
        <f t="shared" si="45"/>
        <v>5.9171597633136093E-3</v>
      </c>
    </row>
    <row r="317" spans="1:6" ht="12.75" x14ac:dyDescent="0.2">
      <c r="A317" s="545"/>
      <c r="B317" s="540" t="s">
        <v>34</v>
      </c>
      <c r="C317" s="530">
        <f t="shared" si="42"/>
        <v>0</v>
      </c>
      <c r="D317" s="531">
        <f t="shared" si="43"/>
        <v>0</v>
      </c>
      <c r="E317" s="532">
        <f t="shared" si="44"/>
        <v>6</v>
      </c>
      <c r="F317" s="533">
        <f t="shared" si="45"/>
        <v>1.7751479289940829E-2</v>
      </c>
    </row>
    <row r="318" spans="1:6" ht="12.75" x14ac:dyDescent="0.2">
      <c r="A318" s="545"/>
      <c r="B318" s="540" t="s">
        <v>13</v>
      </c>
      <c r="C318" s="530">
        <f t="shared" si="42"/>
        <v>1</v>
      </c>
      <c r="D318" s="531">
        <f t="shared" si="43"/>
        <v>2.9585798816568047E-3</v>
      </c>
      <c r="E318" s="532">
        <f t="shared" si="44"/>
        <v>3</v>
      </c>
      <c r="F318" s="533">
        <f t="shared" si="45"/>
        <v>8.8757396449704144E-3</v>
      </c>
    </row>
    <row r="319" spans="1:6" ht="12.75" x14ac:dyDescent="0.2">
      <c r="A319" s="545"/>
      <c r="B319" s="540" t="s">
        <v>4</v>
      </c>
      <c r="C319" s="530">
        <f t="shared" si="42"/>
        <v>0</v>
      </c>
      <c r="D319" s="531">
        <f t="shared" si="43"/>
        <v>0</v>
      </c>
      <c r="E319" s="532">
        <f t="shared" si="44"/>
        <v>8</v>
      </c>
      <c r="F319" s="533">
        <f t="shared" si="45"/>
        <v>2.3668639053254437E-2</v>
      </c>
    </row>
    <row r="320" spans="1:6" ht="12.75" x14ac:dyDescent="0.2">
      <c r="A320" s="545"/>
      <c r="B320" s="540" t="s">
        <v>6</v>
      </c>
      <c r="C320" s="530">
        <f t="shared" si="42"/>
        <v>0</v>
      </c>
      <c r="D320" s="531">
        <f t="shared" si="43"/>
        <v>0</v>
      </c>
      <c r="E320" s="532">
        <f t="shared" si="44"/>
        <v>0</v>
      </c>
      <c r="F320" s="533">
        <f t="shared" si="45"/>
        <v>0</v>
      </c>
    </row>
    <row r="321" spans="1:6" ht="12.75" x14ac:dyDescent="0.2">
      <c r="A321" s="545"/>
      <c r="B321" s="540" t="s">
        <v>8</v>
      </c>
      <c r="C321" s="530">
        <f t="shared" si="42"/>
        <v>0</v>
      </c>
      <c r="D321" s="531">
        <f t="shared" si="43"/>
        <v>0</v>
      </c>
      <c r="E321" s="532">
        <f t="shared" si="44"/>
        <v>1</v>
      </c>
      <c r="F321" s="533">
        <f t="shared" si="45"/>
        <v>2.9585798816568047E-3</v>
      </c>
    </row>
    <row r="322" spans="1:6" ht="12.75" x14ac:dyDescent="0.2">
      <c r="A322" s="545"/>
      <c r="B322" s="540" t="s">
        <v>9</v>
      </c>
      <c r="C322" s="530">
        <f t="shared" si="42"/>
        <v>1</v>
      </c>
      <c r="D322" s="531">
        <f t="shared" si="43"/>
        <v>2.9585798816568047E-3</v>
      </c>
      <c r="E322" s="532">
        <f t="shared" si="44"/>
        <v>3</v>
      </c>
      <c r="F322" s="533">
        <f t="shared" si="45"/>
        <v>8.8757396449704144E-3</v>
      </c>
    </row>
    <row r="323" spans="1:6" ht="12.75" x14ac:dyDescent="0.2">
      <c r="A323" s="545"/>
      <c r="B323" s="540" t="s">
        <v>10</v>
      </c>
      <c r="C323" s="530">
        <f t="shared" si="42"/>
        <v>2</v>
      </c>
      <c r="D323" s="531">
        <f t="shared" si="43"/>
        <v>5.9171597633136093E-3</v>
      </c>
      <c r="E323" s="532">
        <f t="shared" si="44"/>
        <v>12</v>
      </c>
      <c r="F323" s="533">
        <f t="shared" si="45"/>
        <v>3.5502958579881658E-2</v>
      </c>
    </row>
    <row r="324" spans="1:6" ht="12.75" x14ac:dyDescent="0.2">
      <c r="A324" s="545"/>
      <c r="B324" s="540" t="s">
        <v>42</v>
      </c>
      <c r="C324" s="530">
        <f t="shared" si="42"/>
        <v>1</v>
      </c>
      <c r="D324" s="531">
        <f t="shared" si="43"/>
        <v>2.9585798816568047E-3</v>
      </c>
      <c r="E324" s="532">
        <f t="shared" si="44"/>
        <v>4</v>
      </c>
      <c r="F324" s="533">
        <f t="shared" si="45"/>
        <v>1.1834319526627219E-2</v>
      </c>
    </row>
    <row r="325" spans="1:6" ht="12.75" x14ac:dyDescent="0.2">
      <c r="A325" s="545"/>
      <c r="B325" s="540" t="s">
        <v>5</v>
      </c>
      <c r="C325" s="530">
        <f t="shared" si="42"/>
        <v>5</v>
      </c>
      <c r="D325" s="531">
        <f t="shared" si="43"/>
        <v>1.4792899408284023E-2</v>
      </c>
      <c r="E325" s="532">
        <f t="shared" si="44"/>
        <v>35</v>
      </c>
      <c r="F325" s="533">
        <f t="shared" si="45"/>
        <v>0.10355029585798817</v>
      </c>
    </row>
    <row r="326" spans="1:6" ht="12.75" x14ac:dyDescent="0.2">
      <c r="A326" s="545"/>
      <c r="B326" s="540" t="s">
        <v>12</v>
      </c>
      <c r="C326" s="530">
        <f t="shared" si="42"/>
        <v>2</v>
      </c>
      <c r="D326" s="531">
        <f t="shared" si="43"/>
        <v>5.9171597633136093E-3</v>
      </c>
      <c r="E326" s="532">
        <f t="shared" si="44"/>
        <v>5</v>
      </c>
      <c r="F326" s="533">
        <f t="shared" si="45"/>
        <v>1.4792899408284023E-2</v>
      </c>
    </row>
    <row r="327" spans="1:6" ht="12.75" x14ac:dyDescent="0.2">
      <c r="A327" s="545"/>
      <c r="B327" s="540" t="s">
        <v>14</v>
      </c>
      <c r="C327" s="530">
        <f t="shared" si="42"/>
        <v>0</v>
      </c>
      <c r="D327" s="531">
        <f t="shared" si="43"/>
        <v>0</v>
      </c>
      <c r="E327" s="532">
        <f t="shared" si="44"/>
        <v>2</v>
      </c>
      <c r="F327" s="533">
        <f t="shared" si="45"/>
        <v>5.9171597633136093E-3</v>
      </c>
    </row>
    <row r="328" spans="1:6" ht="12.75" x14ac:dyDescent="0.2">
      <c r="A328" s="545"/>
      <c r="B328" s="540" t="s">
        <v>15</v>
      </c>
      <c r="C328" s="530">
        <f t="shared" si="42"/>
        <v>0</v>
      </c>
      <c r="D328" s="531">
        <f t="shared" si="43"/>
        <v>0</v>
      </c>
      <c r="E328" s="532">
        <f t="shared" si="44"/>
        <v>1</v>
      </c>
      <c r="F328" s="533">
        <f t="shared" si="45"/>
        <v>2.9585798816568047E-3</v>
      </c>
    </row>
    <row r="329" spans="1:6" ht="12.75" x14ac:dyDescent="0.2">
      <c r="A329" s="545"/>
      <c r="B329" s="540" t="s">
        <v>16</v>
      </c>
      <c r="C329" s="530">
        <f t="shared" si="42"/>
        <v>0</v>
      </c>
      <c r="D329" s="531">
        <f t="shared" si="43"/>
        <v>0</v>
      </c>
      <c r="E329" s="532">
        <f t="shared" si="44"/>
        <v>108</v>
      </c>
      <c r="F329" s="533">
        <f t="shared" si="45"/>
        <v>0.31952662721893493</v>
      </c>
    </row>
    <row r="330" spans="1:6" ht="12.75" x14ac:dyDescent="0.2">
      <c r="A330" s="545"/>
      <c r="B330" s="540" t="s">
        <v>35</v>
      </c>
      <c r="C330" s="530">
        <f t="shared" si="42"/>
        <v>0</v>
      </c>
      <c r="D330" s="531">
        <f t="shared" si="43"/>
        <v>0</v>
      </c>
      <c r="E330" s="532">
        <f t="shared" si="44"/>
        <v>2</v>
      </c>
      <c r="F330" s="533">
        <f t="shared" si="45"/>
        <v>5.9171597633136093E-3</v>
      </c>
    </row>
    <row r="331" spans="1:6" ht="12.75" x14ac:dyDescent="0.2">
      <c r="A331" s="545"/>
      <c r="B331" s="540" t="s">
        <v>17</v>
      </c>
      <c r="C331" s="530">
        <f t="shared" si="42"/>
        <v>1</v>
      </c>
      <c r="D331" s="531">
        <f t="shared" si="43"/>
        <v>2.9585798816568047E-3</v>
      </c>
      <c r="E331" s="532">
        <f t="shared" si="44"/>
        <v>0</v>
      </c>
      <c r="F331" s="533">
        <f t="shared" si="45"/>
        <v>0</v>
      </c>
    </row>
    <row r="332" spans="1:6" ht="12.75" x14ac:dyDescent="0.2">
      <c r="A332" s="545"/>
      <c r="B332" s="540" t="s">
        <v>138</v>
      </c>
      <c r="C332" s="530">
        <f t="shared" si="42"/>
        <v>0</v>
      </c>
      <c r="D332" s="531">
        <f t="shared" si="43"/>
        <v>0</v>
      </c>
      <c r="E332" s="532">
        <f t="shared" si="44"/>
        <v>5</v>
      </c>
      <c r="F332" s="533">
        <f t="shared" si="45"/>
        <v>1.4792899408284023E-2</v>
      </c>
    </row>
    <row r="333" spans="1:6" ht="12.75" x14ac:dyDescent="0.2">
      <c r="A333" s="545"/>
      <c r="B333" s="540" t="s">
        <v>18</v>
      </c>
      <c r="C333" s="530">
        <f t="shared" si="42"/>
        <v>2</v>
      </c>
      <c r="D333" s="531">
        <f t="shared" si="43"/>
        <v>5.9171597633136093E-3</v>
      </c>
      <c r="E333" s="532">
        <f t="shared" si="44"/>
        <v>4</v>
      </c>
      <c r="F333" s="533">
        <f t="shared" si="45"/>
        <v>1.1834319526627219E-2</v>
      </c>
    </row>
    <row r="334" spans="1:6" ht="12.75" x14ac:dyDescent="0.2">
      <c r="A334" s="545"/>
      <c r="B334" s="540" t="s">
        <v>19</v>
      </c>
      <c r="C334" s="530">
        <f t="shared" si="42"/>
        <v>0</v>
      </c>
      <c r="D334" s="531">
        <f t="shared" si="43"/>
        <v>0</v>
      </c>
      <c r="E334" s="532">
        <f t="shared" si="44"/>
        <v>2</v>
      </c>
      <c r="F334" s="533">
        <f t="shared" si="45"/>
        <v>5.9171597633136093E-3</v>
      </c>
    </row>
    <row r="335" spans="1:6" ht="12.75" x14ac:dyDescent="0.2">
      <c r="A335" s="545"/>
      <c r="B335" s="540" t="s">
        <v>20</v>
      </c>
      <c r="C335" s="530">
        <f t="shared" si="42"/>
        <v>1</v>
      </c>
      <c r="D335" s="531">
        <f t="shared" si="43"/>
        <v>2.9585798816568047E-3</v>
      </c>
      <c r="E335" s="532">
        <f t="shared" si="44"/>
        <v>10</v>
      </c>
      <c r="F335" s="533">
        <f t="shared" si="45"/>
        <v>2.9585798816568046E-2</v>
      </c>
    </row>
    <row r="336" spans="1:6" ht="12.75" x14ac:dyDescent="0.2">
      <c r="A336" s="545"/>
      <c r="B336" s="540" t="s">
        <v>36</v>
      </c>
      <c r="C336" s="530">
        <f t="shared" si="42"/>
        <v>0</v>
      </c>
      <c r="D336" s="531">
        <f t="shared" si="43"/>
        <v>0</v>
      </c>
      <c r="E336" s="532">
        <f t="shared" si="44"/>
        <v>3</v>
      </c>
      <c r="F336" s="533">
        <f t="shared" si="45"/>
        <v>8.8757396449704144E-3</v>
      </c>
    </row>
    <row r="337" spans="1:6" ht="12.75" x14ac:dyDescent="0.2">
      <c r="A337" s="545"/>
      <c r="B337" s="540" t="s">
        <v>37</v>
      </c>
      <c r="C337" s="530">
        <f t="shared" si="42"/>
        <v>2</v>
      </c>
      <c r="D337" s="531">
        <f t="shared" si="43"/>
        <v>5.9171597633136093E-3</v>
      </c>
      <c r="E337" s="532">
        <f t="shared" si="44"/>
        <v>6</v>
      </c>
      <c r="F337" s="533">
        <f t="shared" si="45"/>
        <v>1.7751479289940829E-2</v>
      </c>
    </row>
    <row r="338" spans="1:6" ht="12.75" x14ac:dyDescent="0.2">
      <c r="A338" s="545"/>
      <c r="B338" s="540" t="s">
        <v>40</v>
      </c>
      <c r="C338" s="530">
        <f t="shared" si="42"/>
        <v>2</v>
      </c>
      <c r="D338" s="531">
        <f t="shared" si="43"/>
        <v>5.9171597633136093E-3</v>
      </c>
      <c r="E338" s="532">
        <f t="shared" si="44"/>
        <v>41</v>
      </c>
      <c r="F338" s="533">
        <f t="shared" si="45"/>
        <v>0.12130177514792899</v>
      </c>
    </row>
    <row r="339" spans="1:6" ht="12.75" x14ac:dyDescent="0.2">
      <c r="A339" s="545"/>
      <c r="B339" s="540" t="s">
        <v>21</v>
      </c>
      <c r="C339" s="530">
        <f t="shared" si="42"/>
        <v>1</v>
      </c>
      <c r="D339" s="531">
        <f t="shared" si="43"/>
        <v>2.9585798816568047E-3</v>
      </c>
      <c r="E339" s="532">
        <f t="shared" si="44"/>
        <v>9</v>
      </c>
      <c r="F339" s="533">
        <f t="shared" si="45"/>
        <v>2.6627218934911243E-2</v>
      </c>
    </row>
    <row r="340" spans="1:6" ht="12.75" x14ac:dyDescent="0.2">
      <c r="A340" s="545"/>
      <c r="B340" s="540" t="s">
        <v>7</v>
      </c>
      <c r="C340" s="530">
        <f t="shared" si="42"/>
        <v>2</v>
      </c>
      <c r="D340" s="531">
        <f t="shared" si="43"/>
        <v>5.9171597633136093E-3</v>
      </c>
      <c r="E340" s="532">
        <f t="shared" si="44"/>
        <v>6</v>
      </c>
      <c r="F340" s="533">
        <f t="shared" si="45"/>
        <v>1.7751479289940829E-2</v>
      </c>
    </row>
    <row r="341" spans="1:6" ht="12.75" x14ac:dyDescent="0.2">
      <c r="A341" s="545"/>
      <c r="B341" s="540" t="s">
        <v>32</v>
      </c>
      <c r="C341" s="530">
        <f t="shared" si="42"/>
        <v>0</v>
      </c>
      <c r="D341" s="531">
        <f t="shared" si="43"/>
        <v>0</v>
      </c>
      <c r="E341" s="532">
        <f t="shared" si="44"/>
        <v>0</v>
      </c>
      <c r="F341" s="533">
        <f t="shared" si="45"/>
        <v>0</v>
      </c>
    </row>
    <row r="342" spans="1:6" ht="12.75" x14ac:dyDescent="0.2">
      <c r="A342" s="545"/>
      <c r="B342" s="540" t="s">
        <v>3</v>
      </c>
      <c r="C342" s="530">
        <f t="shared" si="42"/>
        <v>0</v>
      </c>
      <c r="D342" s="531">
        <f t="shared" si="43"/>
        <v>0</v>
      </c>
      <c r="E342" s="532">
        <f t="shared" si="44"/>
        <v>2</v>
      </c>
      <c r="F342" s="533">
        <f t="shared" si="45"/>
        <v>5.9171597633136093E-3</v>
      </c>
    </row>
    <row r="343" spans="1:6" ht="12.75" x14ac:dyDescent="0.2">
      <c r="A343" s="545"/>
      <c r="B343" s="540" t="s">
        <v>139</v>
      </c>
      <c r="C343" s="530">
        <f t="shared" si="42"/>
        <v>1</v>
      </c>
      <c r="D343" s="531">
        <f t="shared" si="43"/>
        <v>2.9585798816568047E-3</v>
      </c>
      <c r="E343" s="532">
        <f t="shared" si="44"/>
        <v>6</v>
      </c>
      <c r="F343" s="533">
        <f t="shared" si="45"/>
        <v>1.7751479289940829E-2</v>
      </c>
    </row>
    <row r="344" spans="1:6" ht="12.75" x14ac:dyDescent="0.2">
      <c r="A344" s="546"/>
      <c r="B344" s="541"/>
      <c r="C344" s="530"/>
      <c r="D344" s="531"/>
      <c r="E344" s="532"/>
      <c r="F344" s="533"/>
    </row>
    <row r="345" spans="1:6" ht="12.75" x14ac:dyDescent="0.2">
      <c r="A345" s="519"/>
      <c r="B345" s="542" t="s">
        <v>22</v>
      </c>
      <c r="C345" s="534">
        <f>K143</f>
        <v>26</v>
      </c>
      <c r="D345" s="535">
        <f>N143</f>
        <v>7.6923076923076927E-2</v>
      </c>
      <c r="E345" s="536">
        <f t="shared" si="44"/>
        <v>312</v>
      </c>
      <c r="F345" s="537"/>
    </row>
    <row r="348" spans="1:6" ht="12.75" thickBot="1" x14ac:dyDescent="0.25">
      <c r="A348" s="6">
        <v>2005</v>
      </c>
    </row>
    <row r="349" spans="1:6" ht="13.9" customHeight="1" thickBot="1" x14ac:dyDescent="0.3">
      <c r="A349" s="55"/>
      <c r="B349" s="55"/>
      <c r="C349" s="590" t="s">
        <v>96</v>
      </c>
      <c r="D349" s="590"/>
      <c r="E349" s="590"/>
    </row>
    <row r="350" spans="1:6" ht="14.25" thickBot="1" x14ac:dyDescent="0.3">
      <c r="A350" s="56"/>
      <c r="B350" s="56"/>
      <c r="C350" s="590" t="s">
        <v>99</v>
      </c>
      <c r="D350" s="590"/>
      <c r="E350" s="590"/>
    </row>
    <row r="351" spans="1:6" ht="14.25" thickBot="1" x14ac:dyDescent="0.3">
      <c r="A351" s="56"/>
      <c r="B351" s="56"/>
      <c r="C351" s="158" t="s">
        <v>89</v>
      </c>
      <c r="D351" s="159" t="s">
        <v>90</v>
      </c>
      <c r="E351" s="60" t="s">
        <v>22</v>
      </c>
    </row>
    <row r="352" spans="1:6" ht="13.5" x14ac:dyDescent="0.2">
      <c r="A352" s="223" t="s">
        <v>26</v>
      </c>
      <c r="B352" s="61" t="s">
        <v>1</v>
      </c>
      <c r="C352" s="164">
        <v>6.0000000000000001E-3</v>
      </c>
      <c r="D352" s="165">
        <f t="shared" ref="D352:D374" si="46">E352-C352</f>
        <v>1.2999999999999999E-2</v>
      </c>
      <c r="E352" s="65">
        <v>1.9E-2</v>
      </c>
    </row>
    <row r="353" spans="1:5" ht="13.5" x14ac:dyDescent="0.2">
      <c r="A353" s="236"/>
      <c r="B353" s="66" t="s">
        <v>2</v>
      </c>
      <c r="C353" s="166">
        <v>0</v>
      </c>
      <c r="D353" s="167">
        <f t="shared" si="46"/>
        <v>3.2000000000000001E-2</v>
      </c>
      <c r="E353" s="69">
        <v>3.2000000000000001E-2</v>
      </c>
    </row>
    <row r="354" spans="1:5" ht="13.5" x14ac:dyDescent="0.2">
      <c r="A354" s="236"/>
      <c r="B354" s="66" t="s">
        <v>13</v>
      </c>
      <c r="C354" s="166">
        <v>3.0000000000000001E-3</v>
      </c>
      <c r="D354" s="167">
        <f t="shared" si="46"/>
        <v>7.0000000000000001E-3</v>
      </c>
      <c r="E354" s="69">
        <v>0.01</v>
      </c>
    </row>
    <row r="355" spans="1:5" ht="13.5" x14ac:dyDescent="0.2">
      <c r="A355" s="236"/>
      <c r="B355" s="66" t="s">
        <v>4</v>
      </c>
      <c r="C355" s="166">
        <v>0</v>
      </c>
      <c r="D355" s="167">
        <f t="shared" si="46"/>
        <v>0.104</v>
      </c>
      <c r="E355" s="69">
        <v>0.104</v>
      </c>
    </row>
    <row r="356" spans="1:5" ht="13.5" x14ac:dyDescent="0.2">
      <c r="A356" s="236"/>
      <c r="B356" s="66" t="s">
        <v>6</v>
      </c>
      <c r="C356" s="166">
        <v>0</v>
      </c>
      <c r="D356" s="167">
        <f t="shared" si="46"/>
        <v>6.0000000000000001E-3</v>
      </c>
      <c r="E356" s="69">
        <v>6.0000000000000001E-3</v>
      </c>
    </row>
    <row r="357" spans="1:5" ht="13.5" x14ac:dyDescent="0.2">
      <c r="A357" s="236"/>
      <c r="B357" s="66" t="s">
        <v>8</v>
      </c>
      <c r="C357" s="166">
        <v>0</v>
      </c>
      <c r="D357" s="167">
        <f t="shared" si="46"/>
        <v>3.0000000000000001E-3</v>
      </c>
      <c r="E357" s="69">
        <v>3.0000000000000001E-3</v>
      </c>
    </row>
    <row r="358" spans="1:5" ht="13.5" x14ac:dyDescent="0.2">
      <c r="A358" s="236"/>
      <c r="B358" s="66" t="s">
        <v>9</v>
      </c>
      <c r="C358" s="166">
        <v>3.0000000000000001E-3</v>
      </c>
      <c r="D358" s="167">
        <f t="shared" si="46"/>
        <v>3.0000000000000001E-3</v>
      </c>
      <c r="E358" s="69">
        <v>6.0000000000000001E-3</v>
      </c>
    </row>
    <row r="359" spans="1:5" ht="13.5" x14ac:dyDescent="0.2">
      <c r="A359" s="236"/>
      <c r="B359" s="66" t="s">
        <v>10</v>
      </c>
      <c r="C359" s="166">
        <v>3.0000000000000001E-3</v>
      </c>
      <c r="D359" s="167">
        <f t="shared" si="46"/>
        <v>6.7999999999999991E-2</v>
      </c>
      <c r="E359" s="69">
        <v>7.0999999999999994E-2</v>
      </c>
    </row>
    <row r="360" spans="1:5" ht="13.5" x14ac:dyDescent="0.2">
      <c r="A360" s="236"/>
      <c r="B360" s="66" t="s">
        <v>5</v>
      </c>
      <c r="C360" s="166">
        <v>6.0000000000000001E-3</v>
      </c>
      <c r="D360" s="167">
        <f t="shared" si="46"/>
        <v>9.5000000000000001E-2</v>
      </c>
      <c r="E360" s="69">
        <v>0.10100000000000001</v>
      </c>
    </row>
    <row r="361" spans="1:5" ht="13.5" x14ac:dyDescent="0.2">
      <c r="A361" s="236"/>
      <c r="B361" s="66" t="s">
        <v>12</v>
      </c>
      <c r="C361" s="166">
        <v>3.0000000000000001E-3</v>
      </c>
      <c r="D361" s="167">
        <f t="shared" si="46"/>
        <v>1.3000000000000001E-2</v>
      </c>
      <c r="E361" s="69">
        <v>1.6E-2</v>
      </c>
    </row>
    <row r="362" spans="1:5" ht="13.5" x14ac:dyDescent="0.2">
      <c r="A362" s="236"/>
      <c r="B362" s="66" t="s">
        <v>14</v>
      </c>
      <c r="C362" s="166">
        <v>3.0000000000000001E-3</v>
      </c>
      <c r="D362" s="167">
        <f t="shared" si="46"/>
        <v>3.9E-2</v>
      </c>
      <c r="E362" s="69">
        <v>4.2000000000000003E-2</v>
      </c>
    </row>
    <row r="363" spans="1:5" ht="13.5" x14ac:dyDescent="0.2">
      <c r="A363" s="236"/>
      <c r="B363" s="66" t="s">
        <v>15</v>
      </c>
      <c r="C363" s="166">
        <v>0</v>
      </c>
      <c r="D363" s="167">
        <f t="shared" si="46"/>
        <v>6.0000000000000001E-3</v>
      </c>
      <c r="E363" s="69">
        <v>6.0000000000000001E-3</v>
      </c>
    </row>
    <row r="364" spans="1:5" ht="13.5" x14ac:dyDescent="0.2">
      <c r="A364" s="236"/>
      <c r="B364" s="66" t="s">
        <v>16</v>
      </c>
      <c r="C364" s="166">
        <v>0</v>
      </c>
      <c r="D364" s="167">
        <f t="shared" si="46"/>
        <v>9.7000000000000003E-2</v>
      </c>
      <c r="E364" s="69">
        <v>9.7000000000000003E-2</v>
      </c>
    </row>
    <row r="365" spans="1:5" ht="13.5" x14ac:dyDescent="0.2">
      <c r="A365" s="236"/>
      <c r="B365" s="66" t="s">
        <v>17</v>
      </c>
      <c r="C365" s="166">
        <v>4.2000000000000003E-2</v>
      </c>
      <c r="D365" s="167">
        <f t="shared" si="46"/>
        <v>1.2999999999999998E-2</v>
      </c>
      <c r="E365" s="69">
        <v>5.5E-2</v>
      </c>
    </row>
    <row r="366" spans="1:5" ht="13.5" x14ac:dyDescent="0.2">
      <c r="A366" s="236"/>
      <c r="B366" s="66" t="s">
        <v>138</v>
      </c>
      <c r="C366" s="166">
        <v>0</v>
      </c>
      <c r="D366" s="167">
        <f t="shared" si="46"/>
        <v>1.2999999999999999E-2</v>
      </c>
      <c r="E366" s="69">
        <v>1.2999999999999999E-2</v>
      </c>
    </row>
    <row r="367" spans="1:5" ht="13.5" x14ac:dyDescent="0.2">
      <c r="A367" s="236"/>
      <c r="B367" s="66" t="s">
        <v>18</v>
      </c>
      <c r="C367" s="166">
        <v>1.2999999999999999E-2</v>
      </c>
      <c r="D367" s="167">
        <f t="shared" si="46"/>
        <v>1.6E-2</v>
      </c>
      <c r="E367" s="69">
        <v>2.9000000000000001E-2</v>
      </c>
    </row>
    <row r="368" spans="1:5" ht="13.5" x14ac:dyDescent="0.2">
      <c r="A368" s="236"/>
      <c r="B368" s="66" t="s">
        <v>19</v>
      </c>
      <c r="C368" s="166">
        <v>0</v>
      </c>
      <c r="D368" s="167">
        <f t="shared" si="46"/>
        <v>0</v>
      </c>
      <c r="E368" s="69">
        <v>0</v>
      </c>
    </row>
    <row r="369" spans="1:6" ht="13.5" x14ac:dyDescent="0.2">
      <c r="A369" s="236"/>
      <c r="B369" s="66" t="s">
        <v>20</v>
      </c>
      <c r="C369" s="166">
        <v>3.0000000000000001E-3</v>
      </c>
      <c r="D369" s="167">
        <f t="shared" si="46"/>
        <v>6.2E-2</v>
      </c>
      <c r="E369" s="69">
        <v>6.5000000000000002E-2</v>
      </c>
    </row>
    <row r="370" spans="1:6" ht="13.5" x14ac:dyDescent="0.2">
      <c r="A370" s="236"/>
      <c r="B370" s="66" t="s">
        <v>57</v>
      </c>
      <c r="C370" s="166">
        <v>3.0000000000000001E-3</v>
      </c>
      <c r="D370" s="167">
        <f t="shared" si="46"/>
        <v>0.182</v>
      </c>
      <c r="E370" s="69">
        <v>0.185</v>
      </c>
    </row>
    <row r="371" spans="1:6" ht="13.5" x14ac:dyDescent="0.2">
      <c r="A371" s="236"/>
      <c r="B371" s="66" t="s">
        <v>21</v>
      </c>
      <c r="C371" s="166">
        <v>3.0000000000000001E-3</v>
      </c>
      <c r="D371" s="167">
        <f t="shared" si="46"/>
        <v>5.1999999999999998E-2</v>
      </c>
      <c r="E371" s="69">
        <v>5.5E-2</v>
      </c>
    </row>
    <row r="372" spans="1:6" ht="13.5" x14ac:dyDescent="0.2">
      <c r="A372" s="236"/>
      <c r="B372" s="66" t="s">
        <v>7</v>
      </c>
      <c r="C372" s="166">
        <v>0</v>
      </c>
      <c r="D372" s="167">
        <f t="shared" si="46"/>
        <v>3.5999999999999997E-2</v>
      </c>
      <c r="E372" s="69">
        <v>3.5999999999999997E-2</v>
      </c>
    </row>
    <row r="373" spans="1:6" ht="13.5" x14ac:dyDescent="0.2">
      <c r="A373" s="236"/>
      <c r="B373" s="66" t="s">
        <v>3</v>
      </c>
      <c r="C373" s="166">
        <v>6.0000000000000001E-3</v>
      </c>
      <c r="D373" s="167">
        <f t="shared" si="46"/>
        <v>2.6000000000000002E-2</v>
      </c>
      <c r="E373" s="69">
        <v>3.2000000000000001E-2</v>
      </c>
    </row>
    <row r="374" spans="1:6" ht="13.5" x14ac:dyDescent="0.2">
      <c r="A374" s="236"/>
      <c r="B374" s="66" t="s">
        <v>139</v>
      </c>
      <c r="C374" s="166">
        <v>0</v>
      </c>
      <c r="D374" s="167">
        <f t="shared" si="46"/>
        <v>1.2999999999999999E-2</v>
      </c>
      <c r="E374" s="69">
        <v>1.2999999999999999E-2</v>
      </c>
    </row>
    <row r="375" spans="1:6" ht="13.5" x14ac:dyDescent="0.2">
      <c r="A375" s="236"/>
      <c r="B375" s="70"/>
      <c r="C375" s="160"/>
      <c r="D375" s="161"/>
      <c r="E375" s="73"/>
    </row>
    <row r="376" spans="1:6" ht="14.25" thickBot="1" x14ac:dyDescent="0.25">
      <c r="A376" s="237"/>
      <c r="B376" s="74" t="s">
        <v>22</v>
      </c>
      <c r="C376" s="162">
        <v>0.10100000000000001</v>
      </c>
      <c r="D376" s="163">
        <f>E376-C376</f>
        <v>0.89900000000000002</v>
      </c>
      <c r="E376" s="77">
        <v>1</v>
      </c>
    </row>
    <row r="378" spans="1:6" x14ac:dyDescent="0.2">
      <c r="A378" s="6">
        <v>2010</v>
      </c>
    </row>
    <row r="379" spans="1:6" ht="13.9" customHeight="1" x14ac:dyDescent="0.2">
      <c r="A379" s="520"/>
      <c r="B379" s="521"/>
      <c r="C379" s="656" t="s">
        <v>97</v>
      </c>
      <c r="D379" s="657"/>
      <c r="E379" s="657"/>
      <c r="F379" s="658"/>
    </row>
    <row r="380" spans="1:6" ht="12.75" x14ac:dyDescent="0.2">
      <c r="A380" s="522"/>
      <c r="B380" s="522"/>
      <c r="C380" s="653" t="s">
        <v>99</v>
      </c>
      <c r="D380" s="654"/>
      <c r="E380" s="654"/>
      <c r="F380" s="655"/>
    </row>
    <row r="381" spans="1:6" ht="12.75" x14ac:dyDescent="0.2">
      <c r="A381" s="522"/>
      <c r="B381" s="538"/>
      <c r="C381" s="525" t="s">
        <v>100</v>
      </c>
      <c r="D381" s="523" t="s">
        <v>89</v>
      </c>
      <c r="E381" s="523" t="s">
        <v>101</v>
      </c>
      <c r="F381" s="524" t="s">
        <v>90</v>
      </c>
    </row>
    <row r="382" spans="1:6" x14ac:dyDescent="0.2">
      <c r="A382" s="543" t="s">
        <v>26</v>
      </c>
      <c r="B382" s="544" t="s">
        <v>1</v>
      </c>
      <c r="C382" s="526">
        <f>O112</f>
        <v>6</v>
      </c>
      <c r="D382" s="527">
        <f>R112</f>
        <v>1.7751479289940829E-2</v>
      </c>
      <c r="E382" s="528">
        <f>AA112-O112</f>
        <v>1</v>
      </c>
      <c r="F382" s="529">
        <f>E382/AA$143</f>
        <v>2.9585798816568047E-3</v>
      </c>
    </row>
    <row r="383" spans="1:6" ht="12.75" x14ac:dyDescent="0.2">
      <c r="A383" s="545"/>
      <c r="B383" s="539" t="s">
        <v>2</v>
      </c>
      <c r="C383" s="530">
        <f t="shared" ref="C383:C411" si="47">O113</f>
        <v>19</v>
      </c>
      <c r="D383" s="531">
        <f t="shared" ref="D383:D411" si="48">R113</f>
        <v>5.6213017751479293E-2</v>
      </c>
      <c r="E383" s="532">
        <f t="shared" ref="E383:E413" si="49">AA113-O113</f>
        <v>2</v>
      </c>
      <c r="F383" s="533">
        <f t="shared" ref="F383:F413" si="50">E383/AA$143</f>
        <v>5.9171597633136093E-3</v>
      </c>
    </row>
    <row r="384" spans="1:6" ht="12.75" x14ac:dyDescent="0.2">
      <c r="A384" s="545"/>
      <c r="B384" s="540" t="s">
        <v>41</v>
      </c>
      <c r="C384" s="530">
        <f t="shared" si="47"/>
        <v>1</v>
      </c>
      <c r="D384" s="531">
        <f t="shared" si="48"/>
        <v>2.9585798816568047E-3</v>
      </c>
      <c r="E384" s="532">
        <f t="shared" si="49"/>
        <v>1</v>
      </c>
      <c r="F384" s="533">
        <f t="shared" si="50"/>
        <v>2.9585798816568047E-3</v>
      </c>
    </row>
    <row r="385" spans="1:6" ht="12.75" x14ac:dyDescent="0.2">
      <c r="A385" s="545"/>
      <c r="B385" s="540" t="s">
        <v>34</v>
      </c>
      <c r="C385" s="530">
        <f t="shared" si="47"/>
        <v>4</v>
      </c>
      <c r="D385" s="531">
        <f t="shared" si="48"/>
        <v>1.1834319526627219E-2</v>
      </c>
      <c r="E385" s="532">
        <f t="shared" si="49"/>
        <v>2</v>
      </c>
      <c r="F385" s="533">
        <f t="shared" si="50"/>
        <v>5.9171597633136093E-3</v>
      </c>
    </row>
    <row r="386" spans="1:6" ht="12.75" x14ac:dyDescent="0.2">
      <c r="A386" s="545"/>
      <c r="B386" s="540" t="s">
        <v>13</v>
      </c>
      <c r="C386" s="530">
        <f t="shared" si="47"/>
        <v>3</v>
      </c>
      <c r="D386" s="531">
        <f t="shared" si="48"/>
        <v>8.8757396449704144E-3</v>
      </c>
      <c r="E386" s="532">
        <f t="shared" si="49"/>
        <v>1</v>
      </c>
      <c r="F386" s="533">
        <f t="shared" si="50"/>
        <v>2.9585798816568047E-3</v>
      </c>
    </row>
    <row r="387" spans="1:6" ht="12.75" x14ac:dyDescent="0.2">
      <c r="A387" s="545"/>
      <c r="B387" s="540" t="s">
        <v>4</v>
      </c>
      <c r="C387" s="530">
        <f t="shared" si="47"/>
        <v>3</v>
      </c>
      <c r="D387" s="531">
        <f t="shared" si="48"/>
        <v>8.8757396449704144E-3</v>
      </c>
      <c r="E387" s="532">
        <f t="shared" si="49"/>
        <v>5</v>
      </c>
      <c r="F387" s="533">
        <f t="shared" si="50"/>
        <v>1.4792899408284023E-2</v>
      </c>
    </row>
    <row r="388" spans="1:6" ht="12.75" x14ac:dyDescent="0.2">
      <c r="A388" s="545"/>
      <c r="B388" s="540" t="s">
        <v>6</v>
      </c>
      <c r="C388" s="530">
        <f t="shared" si="47"/>
        <v>0</v>
      </c>
      <c r="D388" s="531">
        <f t="shared" si="48"/>
        <v>0</v>
      </c>
      <c r="E388" s="532">
        <f t="shared" si="49"/>
        <v>0</v>
      </c>
      <c r="F388" s="533">
        <f t="shared" si="50"/>
        <v>0</v>
      </c>
    </row>
    <row r="389" spans="1:6" ht="12.75" x14ac:dyDescent="0.2">
      <c r="A389" s="545"/>
      <c r="B389" s="540" t="s">
        <v>8</v>
      </c>
      <c r="C389" s="530">
        <f t="shared" si="47"/>
        <v>1</v>
      </c>
      <c r="D389" s="531">
        <f t="shared" si="48"/>
        <v>2.9585798816568047E-3</v>
      </c>
      <c r="E389" s="532">
        <f t="shared" si="49"/>
        <v>0</v>
      </c>
      <c r="F389" s="533">
        <f t="shared" si="50"/>
        <v>0</v>
      </c>
    </row>
    <row r="390" spans="1:6" ht="12.75" x14ac:dyDescent="0.2">
      <c r="A390" s="545"/>
      <c r="B390" s="540" t="s">
        <v>9</v>
      </c>
      <c r="C390" s="530">
        <f t="shared" si="47"/>
        <v>0</v>
      </c>
      <c r="D390" s="531">
        <f t="shared" si="48"/>
        <v>0</v>
      </c>
      <c r="E390" s="532">
        <f t="shared" si="49"/>
        <v>4</v>
      </c>
      <c r="F390" s="533">
        <f t="shared" si="50"/>
        <v>1.1834319526627219E-2</v>
      </c>
    </row>
    <row r="391" spans="1:6" ht="12.75" x14ac:dyDescent="0.2">
      <c r="A391" s="545"/>
      <c r="B391" s="540" t="s">
        <v>10</v>
      </c>
      <c r="C391" s="530">
        <f t="shared" si="47"/>
        <v>6</v>
      </c>
      <c r="D391" s="531">
        <f t="shared" si="48"/>
        <v>1.7751479289940829E-2</v>
      </c>
      <c r="E391" s="532">
        <f t="shared" si="49"/>
        <v>8</v>
      </c>
      <c r="F391" s="533">
        <f t="shared" si="50"/>
        <v>2.3668639053254437E-2</v>
      </c>
    </row>
    <row r="392" spans="1:6" ht="12.75" x14ac:dyDescent="0.2">
      <c r="A392" s="545"/>
      <c r="B392" s="540" t="s">
        <v>42</v>
      </c>
      <c r="C392" s="530">
        <f t="shared" si="47"/>
        <v>3</v>
      </c>
      <c r="D392" s="531">
        <f t="shared" si="48"/>
        <v>8.8757396449704144E-3</v>
      </c>
      <c r="E392" s="532">
        <f t="shared" si="49"/>
        <v>2</v>
      </c>
      <c r="F392" s="533">
        <f t="shared" si="50"/>
        <v>5.9171597633136093E-3</v>
      </c>
    </row>
    <row r="393" spans="1:6" ht="12.75" x14ac:dyDescent="0.2">
      <c r="A393" s="545"/>
      <c r="B393" s="540" t="s">
        <v>5</v>
      </c>
      <c r="C393" s="530">
        <f t="shared" si="47"/>
        <v>22</v>
      </c>
      <c r="D393" s="531">
        <f t="shared" si="48"/>
        <v>6.5088757396449703E-2</v>
      </c>
      <c r="E393" s="532">
        <f t="shared" si="49"/>
        <v>18</v>
      </c>
      <c r="F393" s="533">
        <f t="shared" si="50"/>
        <v>5.3254437869822487E-2</v>
      </c>
    </row>
    <row r="394" spans="1:6" ht="12.75" x14ac:dyDescent="0.2">
      <c r="A394" s="545"/>
      <c r="B394" s="540" t="s">
        <v>12</v>
      </c>
      <c r="C394" s="530">
        <f t="shared" si="47"/>
        <v>5</v>
      </c>
      <c r="D394" s="531">
        <f t="shared" si="48"/>
        <v>1.4792899408284023E-2</v>
      </c>
      <c r="E394" s="532">
        <f t="shared" si="49"/>
        <v>2</v>
      </c>
      <c r="F394" s="533">
        <f t="shared" si="50"/>
        <v>5.9171597633136093E-3</v>
      </c>
    </row>
    <row r="395" spans="1:6" ht="12.75" x14ac:dyDescent="0.2">
      <c r="A395" s="545"/>
      <c r="B395" s="540" t="s">
        <v>14</v>
      </c>
      <c r="C395" s="530">
        <f t="shared" si="47"/>
        <v>0</v>
      </c>
      <c r="D395" s="531">
        <f t="shared" si="48"/>
        <v>0</v>
      </c>
      <c r="E395" s="532">
        <f t="shared" si="49"/>
        <v>2</v>
      </c>
      <c r="F395" s="533">
        <f t="shared" si="50"/>
        <v>5.9171597633136093E-3</v>
      </c>
    </row>
    <row r="396" spans="1:6" ht="12.75" x14ac:dyDescent="0.2">
      <c r="A396" s="545"/>
      <c r="B396" s="540" t="s">
        <v>15</v>
      </c>
      <c r="C396" s="530">
        <f t="shared" si="47"/>
        <v>0</v>
      </c>
      <c r="D396" s="531">
        <f t="shared" si="48"/>
        <v>0</v>
      </c>
      <c r="E396" s="532">
        <f t="shared" si="49"/>
        <v>1</v>
      </c>
      <c r="F396" s="533">
        <f t="shared" si="50"/>
        <v>2.9585798816568047E-3</v>
      </c>
    </row>
    <row r="397" spans="1:6" ht="12.75" x14ac:dyDescent="0.2">
      <c r="A397" s="545"/>
      <c r="B397" s="540" t="s">
        <v>16</v>
      </c>
      <c r="C397" s="530">
        <f t="shared" si="47"/>
        <v>108</v>
      </c>
      <c r="D397" s="531">
        <f t="shared" si="48"/>
        <v>0.31952662721893493</v>
      </c>
      <c r="E397" s="532">
        <f t="shared" si="49"/>
        <v>0</v>
      </c>
      <c r="F397" s="533">
        <f t="shared" si="50"/>
        <v>0</v>
      </c>
    </row>
    <row r="398" spans="1:6" ht="12.75" x14ac:dyDescent="0.2">
      <c r="A398" s="545"/>
      <c r="B398" s="540" t="s">
        <v>35</v>
      </c>
      <c r="C398" s="530">
        <f t="shared" si="47"/>
        <v>2</v>
      </c>
      <c r="D398" s="531">
        <f t="shared" si="48"/>
        <v>5.9171597633136093E-3</v>
      </c>
      <c r="E398" s="532">
        <f t="shared" si="49"/>
        <v>0</v>
      </c>
      <c r="F398" s="533">
        <f t="shared" si="50"/>
        <v>0</v>
      </c>
    </row>
    <row r="399" spans="1:6" ht="12.75" x14ac:dyDescent="0.2">
      <c r="A399" s="545"/>
      <c r="B399" s="540" t="s">
        <v>17</v>
      </c>
      <c r="C399" s="530">
        <f t="shared" si="47"/>
        <v>1</v>
      </c>
      <c r="D399" s="531">
        <f t="shared" si="48"/>
        <v>2.9585798816568047E-3</v>
      </c>
      <c r="E399" s="532">
        <f t="shared" si="49"/>
        <v>0</v>
      </c>
      <c r="F399" s="533">
        <f t="shared" si="50"/>
        <v>0</v>
      </c>
    </row>
    <row r="400" spans="1:6" ht="12.75" x14ac:dyDescent="0.2">
      <c r="A400" s="545"/>
      <c r="B400" s="540" t="s">
        <v>138</v>
      </c>
      <c r="C400" s="530">
        <f t="shared" si="47"/>
        <v>5</v>
      </c>
      <c r="D400" s="531">
        <f t="shared" si="48"/>
        <v>1.4792899408284023E-2</v>
      </c>
      <c r="E400" s="532">
        <f t="shared" si="49"/>
        <v>0</v>
      </c>
      <c r="F400" s="533">
        <f t="shared" si="50"/>
        <v>0</v>
      </c>
    </row>
    <row r="401" spans="1:6" ht="12.75" x14ac:dyDescent="0.2">
      <c r="A401" s="545"/>
      <c r="B401" s="540" t="s">
        <v>18</v>
      </c>
      <c r="C401" s="530">
        <f t="shared" si="47"/>
        <v>1</v>
      </c>
      <c r="D401" s="531">
        <f t="shared" si="48"/>
        <v>2.9585798816568047E-3</v>
      </c>
      <c r="E401" s="532">
        <f t="shared" si="49"/>
        <v>5</v>
      </c>
      <c r="F401" s="533">
        <f t="shared" si="50"/>
        <v>1.4792899408284023E-2</v>
      </c>
    </row>
    <row r="402" spans="1:6" ht="12.75" x14ac:dyDescent="0.2">
      <c r="A402" s="545"/>
      <c r="B402" s="540" t="s">
        <v>19</v>
      </c>
      <c r="C402" s="530">
        <f t="shared" si="47"/>
        <v>1</v>
      </c>
      <c r="D402" s="531">
        <f t="shared" si="48"/>
        <v>2.9585798816568047E-3</v>
      </c>
      <c r="E402" s="532">
        <f t="shared" si="49"/>
        <v>1</v>
      </c>
      <c r="F402" s="533">
        <f t="shared" si="50"/>
        <v>2.9585798816568047E-3</v>
      </c>
    </row>
    <row r="403" spans="1:6" ht="12.75" x14ac:dyDescent="0.2">
      <c r="A403" s="545"/>
      <c r="B403" s="540" t="s">
        <v>20</v>
      </c>
      <c r="C403" s="530">
        <f t="shared" si="47"/>
        <v>10</v>
      </c>
      <c r="D403" s="531">
        <f t="shared" si="48"/>
        <v>2.9585798816568046E-2</v>
      </c>
      <c r="E403" s="532">
        <f t="shared" si="49"/>
        <v>1</v>
      </c>
      <c r="F403" s="533">
        <f t="shared" si="50"/>
        <v>2.9585798816568047E-3</v>
      </c>
    </row>
    <row r="404" spans="1:6" ht="12.75" x14ac:dyDescent="0.2">
      <c r="A404" s="545"/>
      <c r="B404" s="540" t="s">
        <v>36</v>
      </c>
      <c r="C404" s="530">
        <f t="shared" si="47"/>
        <v>1</v>
      </c>
      <c r="D404" s="531">
        <f t="shared" si="48"/>
        <v>2.9585798816568047E-3</v>
      </c>
      <c r="E404" s="532">
        <f t="shared" si="49"/>
        <v>2</v>
      </c>
      <c r="F404" s="533">
        <f t="shared" si="50"/>
        <v>5.9171597633136093E-3</v>
      </c>
    </row>
    <row r="405" spans="1:6" ht="12.75" x14ac:dyDescent="0.2">
      <c r="A405" s="545"/>
      <c r="B405" s="540" t="s">
        <v>37</v>
      </c>
      <c r="C405" s="530">
        <f t="shared" si="47"/>
        <v>3</v>
      </c>
      <c r="D405" s="531">
        <f t="shared" si="48"/>
        <v>8.8757396449704144E-3</v>
      </c>
      <c r="E405" s="532">
        <f t="shared" si="49"/>
        <v>5</v>
      </c>
      <c r="F405" s="533">
        <f t="shared" si="50"/>
        <v>1.4792899408284023E-2</v>
      </c>
    </row>
    <row r="406" spans="1:6" ht="12.75" x14ac:dyDescent="0.2">
      <c r="A406" s="545"/>
      <c r="B406" s="540" t="s">
        <v>40</v>
      </c>
      <c r="C406" s="530">
        <f t="shared" si="47"/>
        <v>40</v>
      </c>
      <c r="D406" s="531">
        <f t="shared" si="48"/>
        <v>0.11834319526627218</v>
      </c>
      <c r="E406" s="532">
        <f t="shared" si="49"/>
        <v>3</v>
      </c>
      <c r="F406" s="533">
        <f t="shared" si="50"/>
        <v>8.8757396449704144E-3</v>
      </c>
    </row>
    <row r="407" spans="1:6" ht="12.75" x14ac:dyDescent="0.2">
      <c r="A407" s="545"/>
      <c r="B407" s="540" t="s">
        <v>21</v>
      </c>
      <c r="C407" s="530">
        <f t="shared" si="47"/>
        <v>8</v>
      </c>
      <c r="D407" s="531">
        <f t="shared" si="48"/>
        <v>2.3668639053254437E-2</v>
      </c>
      <c r="E407" s="532">
        <f t="shared" si="49"/>
        <v>2</v>
      </c>
      <c r="F407" s="533">
        <f t="shared" si="50"/>
        <v>5.9171597633136093E-3</v>
      </c>
    </row>
    <row r="408" spans="1:6" ht="12.75" x14ac:dyDescent="0.2">
      <c r="A408" s="545"/>
      <c r="B408" s="540" t="s">
        <v>7</v>
      </c>
      <c r="C408" s="530">
        <f t="shared" si="47"/>
        <v>7</v>
      </c>
      <c r="D408" s="531">
        <f t="shared" si="48"/>
        <v>2.0710059171597635E-2</v>
      </c>
      <c r="E408" s="532">
        <f t="shared" si="49"/>
        <v>1</v>
      </c>
      <c r="F408" s="533">
        <f t="shared" si="50"/>
        <v>2.9585798816568047E-3</v>
      </c>
    </row>
    <row r="409" spans="1:6" ht="12.75" x14ac:dyDescent="0.2">
      <c r="A409" s="545"/>
      <c r="B409" s="540" t="s">
        <v>32</v>
      </c>
      <c r="C409" s="530">
        <f t="shared" si="47"/>
        <v>0</v>
      </c>
      <c r="D409" s="531">
        <f t="shared" si="48"/>
        <v>0</v>
      </c>
      <c r="E409" s="532">
        <f t="shared" si="49"/>
        <v>0</v>
      </c>
      <c r="F409" s="533">
        <f t="shared" si="50"/>
        <v>0</v>
      </c>
    </row>
    <row r="410" spans="1:6" ht="12.75" x14ac:dyDescent="0.2">
      <c r="A410" s="545"/>
      <c r="B410" s="540" t="s">
        <v>3</v>
      </c>
      <c r="C410" s="530">
        <f t="shared" si="47"/>
        <v>0</v>
      </c>
      <c r="D410" s="531">
        <f t="shared" si="48"/>
        <v>0</v>
      </c>
      <c r="E410" s="532">
        <f t="shared" si="49"/>
        <v>2</v>
      </c>
      <c r="F410" s="533">
        <f t="shared" si="50"/>
        <v>5.9171597633136093E-3</v>
      </c>
    </row>
    <row r="411" spans="1:6" ht="12.75" x14ac:dyDescent="0.2">
      <c r="A411" s="545"/>
      <c r="B411" s="540" t="s">
        <v>139</v>
      </c>
      <c r="C411" s="530">
        <f t="shared" si="47"/>
        <v>0</v>
      </c>
      <c r="D411" s="531">
        <f t="shared" si="48"/>
        <v>0</v>
      </c>
      <c r="E411" s="532">
        <f t="shared" si="49"/>
        <v>7</v>
      </c>
      <c r="F411" s="533">
        <f t="shared" si="50"/>
        <v>2.0710059171597635E-2</v>
      </c>
    </row>
    <row r="412" spans="1:6" ht="12.75" x14ac:dyDescent="0.2">
      <c r="A412" s="546"/>
      <c r="B412" s="541"/>
      <c r="C412" s="530"/>
      <c r="D412" s="531"/>
      <c r="E412" s="532"/>
      <c r="F412" s="533"/>
    </row>
    <row r="413" spans="1:6" ht="12.75" x14ac:dyDescent="0.2">
      <c r="A413" s="519"/>
      <c r="B413" s="542" t="s">
        <v>22</v>
      </c>
      <c r="C413" s="534">
        <f>O143</f>
        <v>260</v>
      </c>
      <c r="D413" s="535">
        <f>R143</f>
        <v>0.76923076923076927</v>
      </c>
      <c r="E413" s="536">
        <f t="shared" si="49"/>
        <v>78</v>
      </c>
      <c r="F413" s="537">
        <f t="shared" si="50"/>
        <v>0.23076923076923078</v>
      </c>
    </row>
    <row r="417" spans="1:5" ht="12.75" thickBot="1" x14ac:dyDescent="0.25">
      <c r="A417" s="6">
        <v>2005</v>
      </c>
    </row>
    <row r="418" spans="1:5" ht="13.9" customHeight="1" thickBot="1" x14ac:dyDescent="0.3">
      <c r="A418" s="55"/>
      <c r="B418" s="55"/>
      <c r="C418" s="590" t="s">
        <v>97</v>
      </c>
      <c r="D418" s="590"/>
      <c r="E418" s="590"/>
    </row>
    <row r="419" spans="1:5" ht="14.25" thickBot="1" x14ac:dyDescent="0.3">
      <c r="A419" s="56"/>
      <c r="B419" s="56"/>
      <c r="C419" s="590" t="s">
        <v>99</v>
      </c>
      <c r="D419" s="590"/>
      <c r="E419" s="590"/>
    </row>
    <row r="420" spans="1:5" ht="14.25" thickBot="1" x14ac:dyDescent="0.3">
      <c r="A420" s="56"/>
      <c r="B420" s="56"/>
      <c r="C420" s="158" t="s">
        <v>89</v>
      </c>
      <c r="D420" s="159" t="s">
        <v>90</v>
      </c>
      <c r="E420" s="60" t="s">
        <v>22</v>
      </c>
    </row>
    <row r="421" spans="1:5" ht="13.5" x14ac:dyDescent="0.2">
      <c r="A421" s="223" t="s">
        <v>26</v>
      </c>
      <c r="B421" s="61" t="s">
        <v>1</v>
      </c>
      <c r="C421" s="164">
        <v>0.01</v>
      </c>
      <c r="D421" s="165">
        <f t="shared" ref="D421:D443" si="51">E421-C421</f>
        <v>8.9999999999999993E-3</v>
      </c>
      <c r="E421" s="65">
        <v>1.9E-2</v>
      </c>
    </row>
    <row r="422" spans="1:5" ht="13.5" x14ac:dyDescent="0.2">
      <c r="A422" s="236"/>
      <c r="B422" s="66" t="s">
        <v>2</v>
      </c>
      <c r="C422" s="166">
        <v>2.3E-2</v>
      </c>
      <c r="D422" s="167">
        <f t="shared" si="51"/>
        <v>9.0000000000000011E-3</v>
      </c>
      <c r="E422" s="69">
        <v>3.2000000000000001E-2</v>
      </c>
    </row>
    <row r="423" spans="1:5" ht="13.5" x14ac:dyDescent="0.2">
      <c r="A423" s="236"/>
      <c r="B423" s="66" t="s">
        <v>13</v>
      </c>
      <c r="C423" s="166">
        <v>0.01</v>
      </c>
      <c r="D423" s="167">
        <f t="shared" si="51"/>
        <v>0</v>
      </c>
      <c r="E423" s="69">
        <v>0.01</v>
      </c>
    </row>
    <row r="424" spans="1:5" ht="13.5" x14ac:dyDescent="0.2">
      <c r="A424" s="236"/>
      <c r="B424" s="66" t="s">
        <v>4</v>
      </c>
      <c r="C424" s="166">
        <v>9.7000000000000003E-2</v>
      </c>
      <c r="D424" s="167">
        <f t="shared" si="51"/>
        <v>6.9999999999999923E-3</v>
      </c>
      <c r="E424" s="69">
        <v>0.104</v>
      </c>
    </row>
    <row r="425" spans="1:5" ht="13.5" x14ac:dyDescent="0.2">
      <c r="A425" s="236"/>
      <c r="B425" s="66" t="s">
        <v>6</v>
      </c>
      <c r="C425" s="166">
        <v>0</v>
      </c>
      <c r="D425" s="167">
        <f t="shared" si="51"/>
        <v>6.0000000000000001E-3</v>
      </c>
      <c r="E425" s="69">
        <v>6.0000000000000001E-3</v>
      </c>
    </row>
    <row r="426" spans="1:5" ht="13.5" x14ac:dyDescent="0.2">
      <c r="A426" s="236"/>
      <c r="B426" s="66" t="s">
        <v>8</v>
      </c>
      <c r="C426" s="166">
        <v>0</v>
      </c>
      <c r="D426" s="167">
        <f t="shared" si="51"/>
        <v>3.0000000000000001E-3</v>
      </c>
      <c r="E426" s="69">
        <v>3.0000000000000001E-3</v>
      </c>
    </row>
    <row r="427" spans="1:5" ht="13.5" x14ac:dyDescent="0.2">
      <c r="A427" s="236"/>
      <c r="B427" s="66" t="s">
        <v>9</v>
      </c>
      <c r="C427" s="166">
        <v>3.0000000000000001E-3</v>
      </c>
      <c r="D427" s="167">
        <f t="shared" si="51"/>
        <v>3.0000000000000001E-3</v>
      </c>
      <c r="E427" s="69">
        <v>6.0000000000000001E-3</v>
      </c>
    </row>
    <row r="428" spans="1:5" ht="13.5" x14ac:dyDescent="0.2">
      <c r="A428" s="236"/>
      <c r="B428" s="66" t="s">
        <v>10</v>
      </c>
      <c r="C428" s="166">
        <v>4.2000000000000003E-2</v>
      </c>
      <c r="D428" s="167">
        <f t="shared" si="51"/>
        <v>2.8999999999999991E-2</v>
      </c>
      <c r="E428" s="69">
        <v>7.0999999999999994E-2</v>
      </c>
    </row>
    <row r="429" spans="1:5" ht="13.5" x14ac:dyDescent="0.2">
      <c r="A429" s="236"/>
      <c r="B429" s="66" t="s">
        <v>5</v>
      </c>
      <c r="C429" s="166">
        <v>5.1999999999999998E-2</v>
      </c>
      <c r="D429" s="167">
        <f t="shared" si="51"/>
        <v>4.9000000000000009E-2</v>
      </c>
      <c r="E429" s="69">
        <v>0.10100000000000001</v>
      </c>
    </row>
    <row r="430" spans="1:5" ht="13.5" x14ac:dyDescent="0.2">
      <c r="A430" s="236"/>
      <c r="B430" s="66" t="s">
        <v>12</v>
      </c>
      <c r="C430" s="166">
        <v>0</v>
      </c>
      <c r="D430" s="167">
        <f t="shared" si="51"/>
        <v>1.6E-2</v>
      </c>
      <c r="E430" s="69">
        <v>1.6E-2</v>
      </c>
    </row>
    <row r="431" spans="1:5" ht="13.5" x14ac:dyDescent="0.2">
      <c r="A431" s="236"/>
      <c r="B431" s="66" t="s">
        <v>14</v>
      </c>
      <c r="C431" s="166">
        <v>6.0000000000000001E-3</v>
      </c>
      <c r="D431" s="167">
        <f t="shared" si="51"/>
        <v>3.6000000000000004E-2</v>
      </c>
      <c r="E431" s="69">
        <v>4.2000000000000003E-2</v>
      </c>
    </row>
    <row r="432" spans="1:5" ht="13.5" x14ac:dyDescent="0.2">
      <c r="A432" s="236"/>
      <c r="B432" s="66" t="s">
        <v>15</v>
      </c>
      <c r="C432" s="166">
        <v>0</v>
      </c>
      <c r="D432" s="167">
        <f t="shared" si="51"/>
        <v>6.0000000000000001E-3</v>
      </c>
      <c r="E432" s="69">
        <v>6.0000000000000001E-3</v>
      </c>
    </row>
    <row r="433" spans="1:6" ht="13.5" x14ac:dyDescent="0.2">
      <c r="A433" s="236"/>
      <c r="B433" s="66" t="s">
        <v>16</v>
      </c>
      <c r="C433" s="166">
        <v>8.7999999999999995E-2</v>
      </c>
      <c r="D433" s="167">
        <f t="shared" si="51"/>
        <v>9.000000000000008E-3</v>
      </c>
      <c r="E433" s="69">
        <v>9.7000000000000003E-2</v>
      </c>
    </row>
    <row r="434" spans="1:6" ht="13.5" x14ac:dyDescent="0.2">
      <c r="A434" s="236"/>
      <c r="B434" s="66" t="s">
        <v>17</v>
      </c>
      <c r="C434" s="166">
        <v>5.1999999999999998E-2</v>
      </c>
      <c r="D434" s="167">
        <f t="shared" si="51"/>
        <v>3.0000000000000027E-3</v>
      </c>
      <c r="E434" s="69">
        <v>5.5E-2</v>
      </c>
    </row>
    <row r="435" spans="1:6" ht="13.5" x14ac:dyDescent="0.2">
      <c r="A435" s="236"/>
      <c r="B435" s="66" t="s">
        <v>138</v>
      </c>
      <c r="C435" s="166">
        <v>1.2999999999999999E-2</v>
      </c>
      <c r="D435" s="167">
        <f t="shared" si="51"/>
        <v>0</v>
      </c>
      <c r="E435" s="69">
        <v>1.2999999999999999E-2</v>
      </c>
    </row>
    <row r="436" spans="1:6" ht="13.5" x14ac:dyDescent="0.2">
      <c r="A436" s="236"/>
      <c r="B436" s="66" t="s">
        <v>18</v>
      </c>
      <c r="C436" s="166">
        <v>1.6E-2</v>
      </c>
      <c r="D436" s="167">
        <f t="shared" si="51"/>
        <v>1.3000000000000001E-2</v>
      </c>
      <c r="E436" s="69">
        <v>2.9000000000000001E-2</v>
      </c>
    </row>
    <row r="437" spans="1:6" ht="13.5" x14ac:dyDescent="0.2">
      <c r="A437" s="236"/>
      <c r="B437" s="66" t="s">
        <v>19</v>
      </c>
      <c r="C437" s="166">
        <v>0</v>
      </c>
      <c r="D437" s="167">
        <f t="shared" si="51"/>
        <v>0</v>
      </c>
      <c r="E437" s="69">
        <v>0</v>
      </c>
    </row>
    <row r="438" spans="1:6" ht="13.5" x14ac:dyDescent="0.2">
      <c r="A438" s="236"/>
      <c r="B438" s="66" t="s">
        <v>20</v>
      </c>
      <c r="C438" s="166">
        <v>5.1999999999999998E-2</v>
      </c>
      <c r="D438" s="167">
        <f t="shared" si="51"/>
        <v>1.3000000000000005E-2</v>
      </c>
      <c r="E438" s="69">
        <v>6.5000000000000002E-2</v>
      </c>
    </row>
    <row r="439" spans="1:6" ht="13.5" x14ac:dyDescent="0.2">
      <c r="A439" s="236"/>
      <c r="B439" s="66" t="s">
        <v>57</v>
      </c>
      <c r="C439" s="166">
        <v>0.185</v>
      </c>
      <c r="D439" s="167">
        <f t="shared" si="51"/>
        <v>0</v>
      </c>
      <c r="E439" s="69">
        <v>0.185</v>
      </c>
    </row>
    <row r="440" spans="1:6" ht="13.5" x14ac:dyDescent="0.2">
      <c r="A440" s="236"/>
      <c r="B440" s="66" t="s">
        <v>21</v>
      </c>
      <c r="C440" s="166">
        <v>5.1999999999999998E-2</v>
      </c>
      <c r="D440" s="167">
        <f t="shared" si="51"/>
        <v>3.0000000000000027E-3</v>
      </c>
      <c r="E440" s="69">
        <v>5.5E-2</v>
      </c>
    </row>
    <row r="441" spans="1:6" ht="13.5" x14ac:dyDescent="0.2">
      <c r="A441" s="236"/>
      <c r="B441" s="66" t="s">
        <v>7</v>
      </c>
      <c r="C441" s="166">
        <v>2.3E-2</v>
      </c>
      <c r="D441" s="167">
        <f t="shared" si="51"/>
        <v>1.2999999999999998E-2</v>
      </c>
      <c r="E441" s="69">
        <v>3.5999999999999997E-2</v>
      </c>
    </row>
    <row r="442" spans="1:6" ht="13.5" x14ac:dyDescent="0.2">
      <c r="A442" s="236"/>
      <c r="B442" s="66" t="s">
        <v>3</v>
      </c>
      <c r="C442" s="166">
        <v>6.0000000000000001E-3</v>
      </c>
      <c r="D442" s="167">
        <f t="shared" si="51"/>
        <v>2.6000000000000002E-2</v>
      </c>
      <c r="E442" s="69">
        <v>3.2000000000000001E-2</v>
      </c>
    </row>
    <row r="443" spans="1:6" ht="13.5" x14ac:dyDescent="0.2">
      <c r="A443" s="236"/>
      <c r="B443" s="66" t="s">
        <v>139</v>
      </c>
      <c r="C443" s="166">
        <v>0</v>
      </c>
      <c r="D443" s="167">
        <f t="shared" si="51"/>
        <v>1.2999999999999999E-2</v>
      </c>
      <c r="E443" s="69">
        <v>1.2999999999999999E-2</v>
      </c>
    </row>
    <row r="444" spans="1:6" ht="13.5" x14ac:dyDescent="0.2">
      <c r="A444" s="236"/>
      <c r="B444" s="70"/>
      <c r="C444" s="160"/>
      <c r="D444" s="161"/>
      <c r="E444" s="73"/>
    </row>
    <row r="445" spans="1:6" ht="14.25" thickBot="1" x14ac:dyDescent="0.25">
      <c r="A445" s="237"/>
      <c r="B445" s="74" t="s">
        <v>22</v>
      </c>
      <c r="C445" s="162">
        <v>0.73099999999999998</v>
      </c>
      <c r="D445" s="163">
        <f>E445-C445</f>
        <v>0.26900000000000002</v>
      </c>
      <c r="E445" s="77">
        <v>1</v>
      </c>
    </row>
    <row r="447" spans="1:6" x14ac:dyDescent="0.2">
      <c r="A447" s="6">
        <v>2010</v>
      </c>
    </row>
    <row r="448" spans="1:6" ht="13.9" customHeight="1" x14ac:dyDescent="0.2">
      <c r="A448" s="520"/>
      <c r="B448" s="521"/>
      <c r="C448" s="656" t="s">
        <v>98</v>
      </c>
      <c r="D448" s="657"/>
      <c r="E448" s="657"/>
      <c r="F448" s="658"/>
    </row>
    <row r="449" spans="1:6" ht="12.75" x14ac:dyDescent="0.2">
      <c r="A449" s="522"/>
      <c r="B449" s="522"/>
      <c r="C449" s="653" t="s">
        <v>99</v>
      </c>
      <c r="D449" s="654"/>
      <c r="E449" s="654"/>
      <c r="F449" s="655"/>
    </row>
    <row r="450" spans="1:6" ht="12.75" x14ac:dyDescent="0.2">
      <c r="A450" s="522"/>
      <c r="B450" s="538"/>
      <c r="C450" s="525" t="s">
        <v>100</v>
      </c>
      <c r="D450" s="523" t="s">
        <v>89</v>
      </c>
      <c r="E450" s="523" t="s">
        <v>101</v>
      </c>
      <c r="F450" s="524" t="s">
        <v>90</v>
      </c>
    </row>
    <row r="451" spans="1:6" x14ac:dyDescent="0.2">
      <c r="A451" s="543" t="s">
        <v>26</v>
      </c>
      <c r="B451" s="544" t="s">
        <v>1</v>
      </c>
      <c r="C451" s="526">
        <f>S112</f>
        <v>0</v>
      </c>
      <c r="D451" s="527">
        <f>V112</f>
        <v>0</v>
      </c>
      <c r="E451" s="528">
        <f>AA112-S112</f>
        <v>7</v>
      </c>
      <c r="F451" s="529">
        <f>E451/AA$143</f>
        <v>2.0710059171597635E-2</v>
      </c>
    </row>
    <row r="452" spans="1:6" ht="12.75" x14ac:dyDescent="0.2">
      <c r="A452" s="545"/>
      <c r="B452" s="539" t="s">
        <v>2</v>
      </c>
      <c r="C452" s="530">
        <f t="shared" ref="C452:C480" si="52">S113</f>
        <v>3</v>
      </c>
      <c r="D452" s="531">
        <f t="shared" ref="D452:D480" si="53">V113</f>
        <v>8.8757396449704144E-3</v>
      </c>
      <c r="E452" s="532">
        <f t="shared" ref="E452:E482" si="54">AA113-S113</f>
        <v>18</v>
      </c>
      <c r="F452" s="533">
        <f t="shared" ref="F452:F482" si="55">E452/AA$143</f>
        <v>5.3254437869822487E-2</v>
      </c>
    </row>
    <row r="453" spans="1:6" ht="12.75" x14ac:dyDescent="0.2">
      <c r="A453" s="545"/>
      <c r="B453" s="540" t="s">
        <v>41</v>
      </c>
      <c r="C453" s="530">
        <f t="shared" si="52"/>
        <v>1</v>
      </c>
      <c r="D453" s="531">
        <f t="shared" si="53"/>
        <v>2.9585798816568047E-3</v>
      </c>
      <c r="E453" s="532">
        <f t="shared" si="54"/>
        <v>1</v>
      </c>
      <c r="F453" s="533">
        <f t="shared" si="55"/>
        <v>2.9585798816568047E-3</v>
      </c>
    </row>
    <row r="454" spans="1:6" ht="12.75" x14ac:dyDescent="0.2">
      <c r="A454" s="545"/>
      <c r="B454" s="540" t="s">
        <v>34</v>
      </c>
      <c r="C454" s="530">
        <f t="shared" si="52"/>
        <v>2</v>
      </c>
      <c r="D454" s="531">
        <f t="shared" si="53"/>
        <v>5.9171597633136093E-3</v>
      </c>
      <c r="E454" s="532">
        <f t="shared" si="54"/>
        <v>4</v>
      </c>
      <c r="F454" s="533">
        <f t="shared" si="55"/>
        <v>1.1834319526627219E-2</v>
      </c>
    </row>
    <row r="455" spans="1:6" ht="12.75" x14ac:dyDescent="0.2">
      <c r="A455" s="545"/>
      <c r="B455" s="540" t="s">
        <v>13</v>
      </c>
      <c r="C455" s="530">
        <f t="shared" si="52"/>
        <v>1</v>
      </c>
      <c r="D455" s="531">
        <f t="shared" si="53"/>
        <v>2.9585798816568047E-3</v>
      </c>
      <c r="E455" s="532">
        <f t="shared" si="54"/>
        <v>3</v>
      </c>
      <c r="F455" s="533">
        <f t="shared" si="55"/>
        <v>8.8757396449704144E-3</v>
      </c>
    </row>
    <row r="456" spans="1:6" ht="12.75" x14ac:dyDescent="0.2">
      <c r="A456" s="545"/>
      <c r="B456" s="540" t="s">
        <v>4</v>
      </c>
      <c r="C456" s="530">
        <f t="shared" si="52"/>
        <v>1</v>
      </c>
      <c r="D456" s="531">
        <f t="shared" si="53"/>
        <v>2.9585798816568047E-3</v>
      </c>
      <c r="E456" s="532">
        <f t="shared" si="54"/>
        <v>7</v>
      </c>
      <c r="F456" s="533">
        <f t="shared" si="55"/>
        <v>2.0710059171597635E-2</v>
      </c>
    </row>
    <row r="457" spans="1:6" ht="12.75" x14ac:dyDescent="0.2">
      <c r="A457" s="545"/>
      <c r="B457" s="540" t="s">
        <v>6</v>
      </c>
      <c r="C457" s="530">
        <f t="shared" si="52"/>
        <v>0</v>
      </c>
      <c r="D457" s="531">
        <f t="shared" si="53"/>
        <v>0</v>
      </c>
      <c r="E457" s="532">
        <f t="shared" si="54"/>
        <v>0</v>
      </c>
      <c r="F457" s="533">
        <f t="shared" si="55"/>
        <v>0</v>
      </c>
    </row>
    <row r="458" spans="1:6" ht="12.75" x14ac:dyDescent="0.2">
      <c r="A458" s="545"/>
      <c r="B458" s="540" t="s">
        <v>8</v>
      </c>
      <c r="C458" s="530">
        <f t="shared" si="52"/>
        <v>1</v>
      </c>
      <c r="D458" s="531">
        <f t="shared" si="53"/>
        <v>2.9585798816568047E-3</v>
      </c>
      <c r="E458" s="532">
        <f t="shared" si="54"/>
        <v>0</v>
      </c>
      <c r="F458" s="533">
        <f t="shared" si="55"/>
        <v>0</v>
      </c>
    </row>
    <row r="459" spans="1:6" ht="12.75" x14ac:dyDescent="0.2">
      <c r="A459" s="545"/>
      <c r="B459" s="540" t="s">
        <v>9</v>
      </c>
      <c r="C459" s="530">
        <f t="shared" si="52"/>
        <v>4</v>
      </c>
      <c r="D459" s="531">
        <f t="shared" si="53"/>
        <v>1.1834319526627219E-2</v>
      </c>
      <c r="E459" s="532">
        <f t="shared" si="54"/>
        <v>0</v>
      </c>
      <c r="F459" s="533">
        <f t="shared" si="55"/>
        <v>0</v>
      </c>
    </row>
    <row r="460" spans="1:6" ht="12.75" x14ac:dyDescent="0.2">
      <c r="A460" s="545"/>
      <c r="B460" s="540" t="s">
        <v>10</v>
      </c>
      <c r="C460" s="530">
        <f t="shared" si="52"/>
        <v>2</v>
      </c>
      <c r="D460" s="531">
        <f t="shared" si="53"/>
        <v>5.9171597633136093E-3</v>
      </c>
      <c r="E460" s="532">
        <f t="shared" si="54"/>
        <v>12</v>
      </c>
      <c r="F460" s="533">
        <f t="shared" si="55"/>
        <v>3.5502958579881658E-2</v>
      </c>
    </row>
    <row r="461" spans="1:6" ht="12.75" x14ac:dyDescent="0.2">
      <c r="A461" s="545"/>
      <c r="B461" s="540" t="s">
        <v>42</v>
      </c>
      <c r="C461" s="530">
        <f t="shared" si="52"/>
        <v>2</v>
      </c>
      <c r="D461" s="531">
        <f t="shared" si="53"/>
        <v>5.9171597633136093E-3</v>
      </c>
      <c r="E461" s="532">
        <f t="shared" si="54"/>
        <v>3</v>
      </c>
      <c r="F461" s="533">
        <f t="shared" si="55"/>
        <v>8.8757396449704144E-3</v>
      </c>
    </row>
    <row r="462" spans="1:6" ht="12.75" x14ac:dyDescent="0.2">
      <c r="A462" s="545"/>
      <c r="B462" s="540" t="s">
        <v>5</v>
      </c>
      <c r="C462" s="530">
        <f t="shared" si="52"/>
        <v>2</v>
      </c>
      <c r="D462" s="531">
        <f t="shared" si="53"/>
        <v>5.9171597633136093E-3</v>
      </c>
      <c r="E462" s="532">
        <f t="shared" si="54"/>
        <v>38</v>
      </c>
      <c r="F462" s="533">
        <f t="shared" si="55"/>
        <v>0.11242603550295859</v>
      </c>
    </row>
    <row r="463" spans="1:6" ht="12.75" x14ac:dyDescent="0.2">
      <c r="A463" s="545"/>
      <c r="B463" s="540" t="s">
        <v>12</v>
      </c>
      <c r="C463" s="530">
        <f t="shared" si="52"/>
        <v>0</v>
      </c>
      <c r="D463" s="531">
        <f t="shared" si="53"/>
        <v>0</v>
      </c>
      <c r="E463" s="532">
        <f t="shared" si="54"/>
        <v>7</v>
      </c>
      <c r="F463" s="533">
        <f t="shared" si="55"/>
        <v>2.0710059171597635E-2</v>
      </c>
    </row>
    <row r="464" spans="1:6" ht="12.75" x14ac:dyDescent="0.2">
      <c r="A464" s="545"/>
      <c r="B464" s="540" t="s">
        <v>14</v>
      </c>
      <c r="C464" s="530">
        <f t="shared" si="52"/>
        <v>0</v>
      </c>
      <c r="D464" s="531">
        <f t="shared" si="53"/>
        <v>0</v>
      </c>
      <c r="E464" s="532">
        <f t="shared" si="54"/>
        <v>2</v>
      </c>
      <c r="F464" s="533">
        <f t="shared" si="55"/>
        <v>5.9171597633136093E-3</v>
      </c>
    </row>
    <row r="465" spans="1:6" ht="12.75" x14ac:dyDescent="0.2">
      <c r="A465" s="545"/>
      <c r="B465" s="540" t="s">
        <v>15</v>
      </c>
      <c r="C465" s="530">
        <f t="shared" si="52"/>
        <v>0</v>
      </c>
      <c r="D465" s="531">
        <f t="shared" si="53"/>
        <v>0</v>
      </c>
      <c r="E465" s="532">
        <f t="shared" si="54"/>
        <v>1</v>
      </c>
      <c r="F465" s="533">
        <f t="shared" si="55"/>
        <v>2.9585798816568047E-3</v>
      </c>
    </row>
    <row r="466" spans="1:6" ht="12.75" x14ac:dyDescent="0.2">
      <c r="A466" s="545"/>
      <c r="B466" s="540" t="s">
        <v>16</v>
      </c>
      <c r="C466" s="530">
        <f t="shared" si="52"/>
        <v>0</v>
      </c>
      <c r="D466" s="531">
        <f t="shared" si="53"/>
        <v>0</v>
      </c>
      <c r="E466" s="532">
        <f t="shared" si="54"/>
        <v>108</v>
      </c>
      <c r="F466" s="533">
        <f t="shared" si="55"/>
        <v>0.31952662721893493</v>
      </c>
    </row>
    <row r="467" spans="1:6" ht="12.75" x14ac:dyDescent="0.2">
      <c r="A467" s="545"/>
      <c r="B467" s="540" t="s">
        <v>35</v>
      </c>
      <c r="C467" s="530">
        <f t="shared" si="52"/>
        <v>1</v>
      </c>
      <c r="D467" s="531">
        <f t="shared" si="53"/>
        <v>2.9585798816568047E-3</v>
      </c>
      <c r="E467" s="532">
        <f t="shared" si="54"/>
        <v>1</v>
      </c>
      <c r="F467" s="533">
        <f t="shared" si="55"/>
        <v>2.9585798816568047E-3</v>
      </c>
    </row>
    <row r="468" spans="1:6" ht="12.75" x14ac:dyDescent="0.2">
      <c r="A468" s="545"/>
      <c r="B468" s="540" t="s">
        <v>17</v>
      </c>
      <c r="C468" s="530">
        <f t="shared" si="52"/>
        <v>1</v>
      </c>
      <c r="D468" s="531">
        <f t="shared" si="53"/>
        <v>2.9585798816568047E-3</v>
      </c>
      <c r="E468" s="532">
        <f t="shared" si="54"/>
        <v>0</v>
      </c>
      <c r="F468" s="533">
        <f t="shared" si="55"/>
        <v>0</v>
      </c>
    </row>
    <row r="469" spans="1:6" ht="12.75" x14ac:dyDescent="0.2">
      <c r="A469" s="545"/>
      <c r="B469" s="540" t="s">
        <v>138</v>
      </c>
      <c r="C469" s="530">
        <f t="shared" si="52"/>
        <v>0</v>
      </c>
      <c r="D469" s="531">
        <f t="shared" si="53"/>
        <v>0</v>
      </c>
      <c r="E469" s="532">
        <f t="shared" si="54"/>
        <v>5</v>
      </c>
      <c r="F469" s="533">
        <f t="shared" si="55"/>
        <v>1.4792899408284023E-2</v>
      </c>
    </row>
    <row r="470" spans="1:6" ht="12.75" x14ac:dyDescent="0.2">
      <c r="A470" s="545"/>
      <c r="B470" s="540" t="s">
        <v>18</v>
      </c>
      <c r="C470" s="530">
        <f t="shared" si="52"/>
        <v>0</v>
      </c>
      <c r="D470" s="531">
        <f t="shared" si="53"/>
        <v>0</v>
      </c>
      <c r="E470" s="532">
        <f t="shared" si="54"/>
        <v>6</v>
      </c>
      <c r="F470" s="533">
        <f t="shared" si="55"/>
        <v>1.7751479289940829E-2</v>
      </c>
    </row>
    <row r="471" spans="1:6" ht="12.75" x14ac:dyDescent="0.2">
      <c r="A471" s="545"/>
      <c r="B471" s="540" t="s">
        <v>19</v>
      </c>
      <c r="C471" s="530">
        <f t="shared" si="52"/>
        <v>0</v>
      </c>
      <c r="D471" s="531">
        <f t="shared" si="53"/>
        <v>0</v>
      </c>
      <c r="E471" s="532">
        <f t="shared" si="54"/>
        <v>2</v>
      </c>
      <c r="F471" s="533">
        <f t="shared" si="55"/>
        <v>5.9171597633136093E-3</v>
      </c>
    </row>
    <row r="472" spans="1:6" ht="12.75" x14ac:dyDescent="0.2">
      <c r="A472" s="545"/>
      <c r="B472" s="540" t="s">
        <v>20</v>
      </c>
      <c r="C472" s="530">
        <f t="shared" si="52"/>
        <v>0</v>
      </c>
      <c r="D472" s="531">
        <f t="shared" si="53"/>
        <v>0</v>
      </c>
      <c r="E472" s="532">
        <f t="shared" si="54"/>
        <v>11</v>
      </c>
      <c r="F472" s="533">
        <f t="shared" si="55"/>
        <v>3.2544378698224852E-2</v>
      </c>
    </row>
    <row r="473" spans="1:6" ht="12.75" x14ac:dyDescent="0.2">
      <c r="A473" s="545"/>
      <c r="B473" s="540" t="s">
        <v>36</v>
      </c>
      <c r="C473" s="530">
        <f t="shared" si="52"/>
        <v>0</v>
      </c>
      <c r="D473" s="531">
        <f t="shared" si="53"/>
        <v>0</v>
      </c>
      <c r="E473" s="532">
        <f t="shared" si="54"/>
        <v>3</v>
      </c>
      <c r="F473" s="533">
        <f t="shared" si="55"/>
        <v>8.8757396449704144E-3</v>
      </c>
    </row>
    <row r="474" spans="1:6" ht="12.75" x14ac:dyDescent="0.2">
      <c r="A474" s="545"/>
      <c r="B474" s="540" t="s">
        <v>37</v>
      </c>
      <c r="C474" s="530">
        <f t="shared" si="52"/>
        <v>5</v>
      </c>
      <c r="D474" s="531">
        <f t="shared" si="53"/>
        <v>1.4792899408284023E-2</v>
      </c>
      <c r="E474" s="532">
        <f t="shared" si="54"/>
        <v>3</v>
      </c>
      <c r="F474" s="533">
        <f t="shared" si="55"/>
        <v>8.8757396449704144E-3</v>
      </c>
    </row>
    <row r="475" spans="1:6" ht="12.75" x14ac:dyDescent="0.2">
      <c r="A475" s="545"/>
      <c r="B475" s="540" t="s">
        <v>40</v>
      </c>
      <c r="C475" s="530">
        <f t="shared" si="52"/>
        <v>2</v>
      </c>
      <c r="D475" s="531">
        <f t="shared" si="53"/>
        <v>5.9171597633136093E-3</v>
      </c>
      <c r="E475" s="532">
        <f t="shared" si="54"/>
        <v>41</v>
      </c>
      <c r="F475" s="533">
        <f t="shared" si="55"/>
        <v>0.12130177514792899</v>
      </c>
    </row>
    <row r="476" spans="1:6" ht="12.75" x14ac:dyDescent="0.2">
      <c r="A476" s="545"/>
      <c r="B476" s="540" t="s">
        <v>21</v>
      </c>
      <c r="C476" s="530">
        <f t="shared" si="52"/>
        <v>3</v>
      </c>
      <c r="D476" s="531">
        <f t="shared" si="53"/>
        <v>8.8757396449704144E-3</v>
      </c>
      <c r="E476" s="532">
        <f t="shared" si="54"/>
        <v>7</v>
      </c>
      <c r="F476" s="533">
        <f t="shared" si="55"/>
        <v>2.0710059171597635E-2</v>
      </c>
    </row>
    <row r="477" spans="1:6" ht="12.75" x14ac:dyDescent="0.2">
      <c r="A477" s="545"/>
      <c r="B477" s="540" t="s">
        <v>7</v>
      </c>
      <c r="C477" s="530">
        <f t="shared" si="52"/>
        <v>2</v>
      </c>
      <c r="D477" s="531">
        <f t="shared" si="53"/>
        <v>5.9171597633136093E-3</v>
      </c>
      <c r="E477" s="532">
        <f t="shared" si="54"/>
        <v>6</v>
      </c>
      <c r="F477" s="533">
        <f t="shared" si="55"/>
        <v>1.7751479289940829E-2</v>
      </c>
    </row>
    <row r="478" spans="1:6" ht="12.75" x14ac:dyDescent="0.2">
      <c r="A478" s="545"/>
      <c r="B478" s="540" t="s">
        <v>32</v>
      </c>
      <c r="C478" s="530">
        <f t="shared" si="52"/>
        <v>0</v>
      </c>
      <c r="D478" s="531">
        <f t="shared" si="53"/>
        <v>0</v>
      </c>
      <c r="E478" s="532">
        <f t="shared" si="54"/>
        <v>0</v>
      </c>
      <c r="F478" s="533">
        <f t="shared" si="55"/>
        <v>0</v>
      </c>
    </row>
    <row r="479" spans="1:6" ht="12.75" x14ac:dyDescent="0.2">
      <c r="A479" s="545"/>
      <c r="B479" s="540" t="s">
        <v>3</v>
      </c>
      <c r="C479" s="530">
        <f t="shared" si="52"/>
        <v>1</v>
      </c>
      <c r="D479" s="531">
        <f t="shared" si="53"/>
        <v>2.9585798816568047E-3</v>
      </c>
      <c r="E479" s="532">
        <f t="shared" si="54"/>
        <v>1</v>
      </c>
      <c r="F479" s="533">
        <f t="shared" si="55"/>
        <v>2.9585798816568047E-3</v>
      </c>
    </row>
    <row r="480" spans="1:6" ht="12.75" x14ac:dyDescent="0.2">
      <c r="A480" s="545"/>
      <c r="B480" s="540" t="s">
        <v>139</v>
      </c>
      <c r="C480" s="530">
        <f t="shared" si="52"/>
        <v>0</v>
      </c>
      <c r="D480" s="531">
        <f t="shared" si="53"/>
        <v>0</v>
      </c>
      <c r="E480" s="532">
        <f t="shared" si="54"/>
        <v>7</v>
      </c>
      <c r="F480" s="533">
        <f t="shared" si="55"/>
        <v>2.0710059171597635E-2</v>
      </c>
    </row>
    <row r="481" spans="1:6" ht="12.75" x14ac:dyDescent="0.2">
      <c r="A481" s="546"/>
      <c r="B481" s="541"/>
      <c r="C481" s="530"/>
      <c r="D481" s="531"/>
      <c r="E481" s="532"/>
      <c r="F481" s="533"/>
    </row>
    <row r="482" spans="1:6" ht="12.75" x14ac:dyDescent="0.2">
      <c r="A482" s="519"/>
      <c r="B482" s="542" t="s">
        <v>22</v>
      </c>
      <c r="C482" s="534">
        <f>S143</f>
        <v>34</v>
      </c>
      <c r="D482" s="535">
        <f>V143</f>
        <v>0.10059171597633136</v>
      </c>
      <c r="E482" s="536">
        <f t="shared" si="54"/>
        <v>304</v>
      </c>
      <c r="F482" s="537">
        <f t="shared" si="55"/>
        <v>0.89940828402366868</v>
      </c>
    </row>
    <row r="486" spans="1:6" ht="12.75" thickBot="1" x14ac:dyDescent="0.25">
      <c r="A486" s="6">
        <v>2005</v>
      </c>
    </row>
    <row r="487" spans="1:6" ht="13.9" customHeight="1" thickBot="1" x14ac:dyDescent="0.3">
      <c r="A487" s="55"/>
      <c r="B487" s="55"/>
      <c r="C487" s="590" t="s">
        <v>98</v>
      </c>
      <c r="D487" s="590"/>
      <c r="E487" s="590"/>
    </row>
    <row r="488" spans="1:6" ht="14.25" thickBot="1" x14ac:dyDescent="0.3">
      <c r="A488" s="56"/>
      <c r="B488" s="56"/>
      <c r="C488" s="590" t="s">
        <v>99</v>
      </c>
      <c r="D488" s="590"/>
      <c r="E488" s="590"/>
    </row>
    <row r="489" spans="1:6" ht="14.25" thickBot="1" x14ac:dyDescent="0.3">
      <c r="A489" s="56"/>
      <c r="B489" s="56"/>
      <c r="C489" s="158" t="s">
        <v>89</v>
      </c>
      <c r="D489" s="159" t="s">
        <v>90</v>
      </c>
      <c r="E489" s="60" t="s">
        <v>22</v>
      </c>
    </row>
    <row r="490" spans="1:6" ht="13.5" x14ac:dyDescent="0.2">
      <c r="A490" s="223" t="s">
        <v>26</v>
      </c>
      <c r="B490" s="61" t="s">
        <v>1</v>
      </c>
      <c r="C490" s="164">
        <v>1.2999999999999999E-2</v>
      </c>
      <c r="D490" s="165">
        <f t="shared" ref="D490:D512" si="56">E490-C490</f>
        <v>6.0000000000000001E-3</v>
      </c>
      <c r="E490" s="65">
        <v>1.9E-2</v>
      </c>
    </row>
    <row r="491" spans="1:6" ht="13.5" x14ac:dyDescent="0.2">
      <c r="A491" s="236"/>
      <c r="B491" s="66" t="s">
        <v>2</v>
      </c>
      <c r="C491" s="166">
        <v>0</v>
      </c>
      <c r="D491" s="167">
        <f t="shared" si="56"/>
        <v>3.2000000000000001E-2</v>
      </c>
      <c r="E491" s="69">
        <v>3.2000000000000001E-2</v>
      </c>
    </row>
    <row r="492" spans="1:6" ht="13.5" x14ac:dyDescent="0.2">
      <c r="A492" s="236"/>
      <c r="B492" s="66" t="s">
        <v>13</v>
      </c>
      <c r="C492" s="166">
        <v>3.0000000000000001E-3</v>
      </c>
      <c r="D492" s="167">
        <f t="shared" si="56"/>
        <v>7.0000000000000001E-3</v>
      </c>
      <c r="E492" s="69">
        <v>0.01</v>
      </c>
    </row>
    <row r="493" spans="1:6" ht="13.5" x14ac:dyDescent="0.2">
      <c r="A493" s="236"/>
      <c r="B493" s="66" t="s">
        <v>4</v>
      </c>
      <c r="C493" s="166">
        <v>6.0000000000000001E-3</v>
      </c>
      <c r="D493" s="167">
        <f t="shared" si="56"/>
        <v>9.799999999999999E-2</v>
      </c>
      <c r="E493" s="69">
        <v>0.104</v>
      </c>
    </row>
    <row r="494" spans="1:6" ht="13.5" x14ac:dyDescent="0.2">
      <c r="A494" s="236"/>
      <c r="B494" s="66" t="s">
        <v>6</v>
      </c>
      <c r="C494" s="166">
        <v>3.0000000000000001E-3</v>
      </c>
      <c r="D494" s="167">
        <f t="shared" si="56"/>
        <v>3.0000000000000001E-3</v>
      </c>
      <c r="E494" s="69">
        <v>6.0000000000000001E-3</v>
      </c>
    </row>
    <row r="495" spans="1:6" ht="13.5" x14ac:dyDescent="0.2">
      <c r="A495" s="236"/>
      <c r="B495" s="66" t="s">
        <v>8</v>
      </c>
      <c r="C495" s="166">
        <v>0</v>
      </c>
      <c r="D495" s="167">
        <f t="shared" si="56"/>
        <v>3.0000000000000001E-3</v>
      </c>
      <c r="E495" s="69">
        <v>3.0000000000000001E-3</v>
      </c>
    </row>
    <row r="496" spans="1:6" ht="13.5" x14ac:dyDescent="0.2">
      <c r="A496" s="236"/>
      <c r="B496" s="66" t="s">
        <v>9</v>
      </c>
      <c r="C496" s="166">
        <v>3.0000000000000001E-3</v>
      </c>
      <c r="D496" s="167">
        <f t="shared" si="56"/>
        <v>3.0000000000000001E-3</v>
      </c>
      <c r="E496" s="69">
        <v>6.0000000000000001E-3</v>
      </c>
    </row>
    <row r="497" spans="1:5" ht="13.5" x14ac:dyDescent="0.2">
      <c r="A497" s="236"/>
      <c r="B497" s="66" t="s">
        <v>10</v>
      </c>
      <c r="C497" s="166">
        <v>3.0000000000000001E-3</v>
      </c>
      <c r="D497" s="167">
        <f t="shared" si="56"/>
        <v>6.7999999999999991E-2</v>
      </c>
      <c r="E497" s="69">
        <v>7.0999999999999994E-2</v>
      </c>
    </row>
    <row r="498" spans="1:5" ht="13.5" x14ac:dyDescent="0.2">
      <c r="A498" s="236"/>
      <c r="B498" s="66" t="s">
        <v>5</v>
      </c>
      <c r="C498" s="166">
        <v>6.0000000000000001E-3</v>
      </c>
      <c r="D498" s="167">
        <f t="shared" si="56"/>
        <v>9.5000000000000001E-2</v>
      </c>
      <c r="E498" s="69">
        <v>0.10100000000000001</v>
      </c>
    </row>
    <row r="499" spans="1:5" ht="13.5" x14ac:dyDescent="0.2">
      <c r="A499" s="236"/>
      <c r="B499" s="66" t="s">
        <v>12</v>
      </c>
      <c r="C499" s="166">
        <v>6.0000000000000001E-3</v>
      </c>
      <c r="D499" s="167">
        <f t="shared" si="56"/>
        <v>0.01</v>
      </c>
      <c r="E499" s="69">
        <v>1.6E-2</v>
      </c>
    </row>
    <row r="500" spans="1:5" ht="13.5" x14ac:dyDescent="0.2">
      <c r="A500" s="236"/>
      <c r="B500" s="66" t="s">
        <v>14</v>
      </c>
      <c r="C500" s="166">
        <v>3.0000000000000001E-3</v>
      </c>
      <c r="D500" s="167">
        <f t="shared" si="56"/>
        <v>3.9E-2</v>
      </c>
      <c r="E500" s="69">
        <v>4.2000000000000003E-2</v>
      </c>
    </row>
    <row r="501" spans="1:5" ht="13.5" x14ac:dyDescent="0.2">
      <c r="A501" s="236"/>
      <c r="B501" s="66" t="s">
        <v>15</v>
      </c>
      <c r="C501" s="166">
        <v>0</v>
      </c>
      <c r="D501" s="167">
        <f t="shared" si="56"/>
        <v>6.0000000000000001E-3</v>
      </c>
      <c r="E501" s="69">
        <v>6.0000000000000001E-3</v>
      </c>
    </row>
    <row r="502" spans="1:5" ht="13.5" x14ac:dyDescent="0.2">
      <c r="A502" s="236"/>
      <c r="B502" s="66" t="s">
        <v>16</v>
      </c>
      <c r="C502" s="166">
        <v>0</v>
      </c>
      <c r="D502" s="167">
        <f t="shared" si="56"/>
        <v>9.7000000000000003E-2</v>
      </c>
      <c r="E502" s="69">
        <v>9.7000000000000003E-2</v>
      </c>
    </row>
    <row r="503" spans="1:5" ht="13.5" x14ac:dyDescent="0.2">
      <c r="A503" s="236"/>
      <c r="B503" s="66" t="s">
        <v>17</v>
      </c>
      <c r="C503" s="166">
        <v>5.1999999999999998E-2</v>
      </c>
      <c r="D503" s="167">
        <f t="shared" si="56"/>
        <v>3.0000000000000027E-3</v>
      </c>
      <c r="E503" s="69">
        <v>5.5E-2</v>
      </c>
    </row>
    <row r="504" spans="1:5" ht="13.5" x14ac:dyDescent="0.2">
      <c r="A504" s="236"/>
      <c r="B504" s="66" t="s">
        <v>138</v>
      </c>
      <c r="C504" s="166">
        <v>0</v>
      </c>
      <c r="D504" s="167">
        <f t="shared" si="56"/>
        <v>1.2999999999999999E-2</v>
      </c>
      <c r="E504" s="69">
        <v>1.2999999999999999E-2</v>
      </c>
    </row>
    <row r="505" spans="1:5" ht="13.5" x14ac:dyDescent="0.2">
      <c r="A505" s="236"/>
      <c r="B505" s="66" t="s">
        <v>18</v>
      </c>
      <c r="C505" s="166">
        <v>3.0000000000000001E-3</v>
      </c>
      <c r="D505" s="167">
        <f t="shared" si="56"/>
        <v>2.6000000000000002E-2</v>
      </c>
      <c r="E505" s="69">
        <v>2.9000000000000001E-2</v>
      </c>
    </row>
    <row r="506" spans="1:5" ht="13.5" x14ac:dyDescent="0.2">
      <c r="A506" s="236"/>
      <c r="B506" s="66" t="s">
        <v>19</v>
      </c>
      <c r="C506" s="166">
        <v>0</v>
      </c>
      <c r="D506" s="167">
        <f t="shared" si="56"/>
        <v>0</v>
      </c>
      <c r="E506" s="69">
        <v>0</v>
      </c>
    </row>
    <row r="507" spans="1:5" ht="13.5" x14ac:dyDescent="0.2">
      <c r="A507" s="236"/>
      <c r="B507" s="66" t="s">
        <v>20</v>
      </c>
      <c r="C507" s="166">
        <v>3.0000000000000001E-3</v>
      </c>
      <c r="D507" s="167">
        <f t="shared" si="56"/>
        <v>6.2E-2</v>
      </c>
      <c r="E507" s="69">
        <v>6.5000000000000002E-2</v>
      </c>
    </row>
    <row r="508" spans="1:5" ht="13.5" x14ac:dyDescent="0.2">
      <c r="A508" s="236"/>
      <c r="B508" s="66" t="s">
        <v>57</v>
      </c>
      <c r="C508" s="166">
        <v>6.0000000000000001E-3</v>
      </c>
      <c r="D508" s="167">
        <f t="shared" si="56"/>
        <v>0.17899999999999999</v>
      </c>
      <c r="E508" s="69">
        <v>0.185</v>
      </c>
    </row>
    <row r="509" spans="1:5" ht="13.5" x14ac:dyDescent="0.2">
      <c r="A509" s="236"/>
      <c r="B509" s="66" t="s">
        <v>21</v>
      </c>
      <c r="C509" s="166">
        <v>3.0000000000000001E-3</v>
      </c>
      <c r="D509" s="167">
        <f t="shared" si="56"/>
        <v>5.1999999999999998E-2</v>
      </c>
      <c r="E509" s="69">
        <v>5.5E-2</v>
      </c>
    </row>
    <row r="510" spans="1:5" ht="13.5" x14ac:dyDescent="0.2">
      <c r="A510" s="236"/>
      <c r="B510" s="66" t="s">
        <v>7</v>
      </c>
      <c r="C510" s="166">
        <v>3.0000000000000001E-3</v>
      </c>
      <c r="D510" s="167">
        <f t="shared" si="56"/>
        <v>3.2999999999999995E-2</v>
      </c>
      <c r="E510" s="69">
        <v>3.5999999999999997E-2</v>
      </c>
    </row>
    <row r="511" spans="1:5" ht="13.5" x14ac:dyDescent="0.2">
      <c r="A511" s="236"/>
      <c r="B511" s="66" t="s">
        <v>3</v>
      </c>
      <c r="C511" s="166">
        <v>1.6E-2</v>
      </c>
      <c r="D511" s="167">
        <f t="shared" si="56"/>
        <v>1.6E-2</v>
      </c>
      <c r="E511" s="69">
        <v>3.2000000000000001E-2</v>
      </c>
    </row>
    <row r="512" spans="1:5" ht="13.5" x14ac:dyDescent="0.2">
      <c r="A512" s="236"/>
      <c r="B512" s="66" t="s">
        <v>139</v>
      </c>
      <c r="C512" s="166">
        <v>0</v>
      </c>
      <c r="D512" s="167">
        <f t="shared" si="56"/>
        <v>1.2999999999999999E-2</v>
      </c>
      <c r="E512" s="69">
        <v>1.2999999999999999E-2</v>
      </c>
    </row>
    <row r="513" spans="1:6" ht="13.5" x14ac:dyDescent="0.2">
      <c r="A513" s="236"/>
      <c r="B513" s="70"/>
      <c r="C513" s="160"/>
      <c r="D513" s="161"/>
      <c r="E513" s="73"/>
    </row>
    <row r="514" spans="1:6" ht="14.25" thickBot="1" x14ac:dyDescent="0.25">
      <c r="A514" s="237"/>
      <c r="B514" s="74" t="s">
        <v>22</v>
      </c>
      <c r="C514" s="162">
        <v>0.13600000000000001</v>
      </c>
      <c r="D514" s="163">
        <f>E514-C514</f>
        <v>0.86399999999999999</v>
      </c>
      <c r="E514" s="77">
        <v>1</v>
      </c>
    </row>
    <row r="516" spans="1:6" x14ac:dyDescent="0.2">
      <c r="A516" s="6">
        <v>2010</v>
      </c>
    </row>
    <row r="517" spans="1:6" ht="12.75" x14ac:dyDescent="0.2">
      <c r="A517" s="520"/>
      <c r="B517" s="521"/>
      <c r="C517" s="656" t="s">
        <v>52</v>
      </c>
      <c r="D517" s="657"/>
      <c r="E517" s="657"/>
      <c r="F517" s="658"/>
    </row>
    <row r="518" spans="1:6" ht="12.75" x14ac:dyDescent="0.2">
      <c r="A518" s="522"/>
      <c r="B518" s="522"/>
      <c r="C518" s="653" t="s">
        <v>99</v>
      </c>
      <c r="D518" s="654"/>
      <c r="E518" s="654"/>
      <c r="F518" s="655"/>
    </row>
    <row r="519" spans="1:6" ht="12.75" x14ac:dyDescent="0.2">
      <c r="A519" s="522"/>
      <c r="B519" s="538"/>
      <c r="C519" s="525" t="s">
        <v>100</v>
      </c>
      <c r="D519" s="523" t="s">
        <v>89</v>
      </c>
      <c r="E519" s="523" t="s">
        <v>101</v>
      </c>
      <c r="F519" s="524" t="s">
        <v>90</v>
      </c>
    </row>
    <row r="520" spans="1:6" x14ac:dyDescent="0.2">
      <c r="A520" s="543" t="s">
        <v>26</v>
      </c>
      <c r="B520" s="544" t="s">
        <v>1</v>
      </c>
      <c r="C520" s="526">
        <f>W112</f>
        <v>3</v>
      </c>
      <c r="D520" s="527">
        <f>Z112</f>
        <v>8.8757396449704144E-3</v>
      </c>
      <c r="E520" s="528">
        <f>AA112-W112</f>
        <v>4</v>
      </c>
      <c r="F520" s="529">
        <f>E520/AA$143</f>
        <v>1.1834319526627219E-2</v>
      </c>
    </row>
    <row r="521" spans="1:6" ht="12.75" x14ac:dyDescent="0.2">
      <c r="A521" s="545"/>
      <c r="B521" s="539" t="s">
        <v>2</v>
      </c>
      <c r="C521" s="530">
        <f t="shared" ref="C521:C549" si="57">W113</f>
        <v>1</v>
      </c>
      <c r="D521" s="531">
        <f t="shared" ref="D521:D549" si="58">Z113</f>
        <v>2.9585798816568047E-3</v>
      </c>
      <c r="E521" s="532">
        <f t="shared" ref="E521:E549" si="59">AA113-W113</f>
        <v>20</v>
      </c>
      <c r="F521" s="533">
        <f t="shared" ref="F521:F549" si="60">E521/AA$143</f>
        <v>5.9171597633136092E-2</v>
      </c>
    </row>
    <row r="522" spans="1:6" ht="12.75" x14ac:dyDescent="0.2">
      <c r="A522" s="545"/>
      <c r="B522" s="540" t="s">
        <v>41</v>
      </c>
      <c r="C522" s="530">
        <f t="shared" si="57"/>
        <v>2</v>
      </c>
      <c r="D522" s="531">
        <f t="shared" si="58"/>
        <v>5.9171597633136093E-3</v>
      </c>
      <c r="E522" s="532">
        <f t="shared" si="59"/>
        <v>0</v>
      </c>
      <c r="F522" s="533">
        <f t="shared" si="60"/>
        <v>0</v>
      </c>
    </row>
    <row r="523" spans="1:6" ht="12.75" x14ac:dyDescent="0.2">
      <c r="A523" s="545"/>
      <c r="B523" s="540" t="s">
        <v>34</v>
      </c>
      <c r="C523" s="530">
        <f t="shared" si="57"/>
        <v>4</v>
      </c>
      <c r="D523" s="531">
        <f t="shared" si="58"/>
        <v>1.1834319526627219E-2</v>
      </c>
      <c r="E523" s="532">
        <f t="shared" si="59"/>
        <v>2</v>
      </c>
      <c r="F523" s="533">
        <f t="shared" si="60"/>
        <v>5.9171597633136093E-3</v>
      </c>
    </row>
    <row r="524" spans="1:6" ht="12.75" x14ac:dyDescent="0.2">
      <c r="A524" s="545"/>
      <c r="B524" s="540" t="s">
        <v>13</v>
      </c>
      <c r="C524" s="530">
        <f t="shared" si="57"/>
        <v>0</v>
      </c>
      <c r="D524" s="531">
        <f t="shared" si="58"/>
        <v>0</v>
      </c>
      <c r="E524" s="532">
        <f t="shared" si="59"/>
        <v>4</v>
      </c>
      <c r="F524" s="533">
        <f t="shared" si="60"/>
        <v>1.1834319526627219E-2</v>
      </c>
    </row>
    <row r="525" spans="1:6" ht="12.75" x14ac:dyDescent="0.2">
      <c r="A525" s="545"/>
      <c r="B525" s="540" t="s">
        <v>4</v>
      </c>
      <c r="C525" s="530">
        <f t="shared" si="57"/>
        <v>8</v>
      </c>
      <c r="D525" s="531">
        <f t="shared" si="58"/>
        <v>2.3668639053254437E-2</v>
      </c>
      <c r="E525" s="532">
        <f t="shared" si="59"/>
        <v>0</v>
      </c>
      <c r="F525" s="533">
        <f t="shared" si="60"/>
        <v>0</v>
      </c>
    </row>
    <row r="526" spans="1:6" ht="12.75" x14ac:dyDescent="0.2">
      <c r="A526" s="545"/>
      <c r="B526" s="540" t="s">
        <v>6</v>
      </c>
      <c r="C526" s="530">
        <f t="shared" si="57"/>
        <v>0</v>
      </c>
      <c r="D526" s="531">
        <f t="shared" si="58"/>
        <v>0</v>
      </c>
      <c r="E526" s="532">
        <f t="shared" si="59"/>
        <v>0</v>
      </c>
      <c r="F526" s="533">
        <f t="shared" si="60"/>
        <v>0</v>
      </c>
    </row>
    <row r="527" spans="1:6" ht="12.75" x14ac:dyDescent="0.2">
      <c r="A527" s="545"/>
      <c r="B527" s="540" t="s">
        <v>8</v>
      </c>
      <c r="C527" s="530">
        <f t="shared" si="57"/>
        <v>0</v>
      </c>
      <c r="D527" s="531">
        <f t="shared" si="58"/>
        <v>0</v>
      </c>
      <c r="E527" s="532">
        <f t="shared" si="59"/>
        <v>1</v>
      </c>
      <c r="F527" s="533">
        <f t="shared" si="60"/>
        <v>2.9585798816568047E-3</v>
      </c>
    </row>
    <row r="528" spans="1:6" ht="12.75" x14ac:dyDescent="0.2">
      <c r="A528" s="545"/>
      <c r="B528" s="540" t="s">
        <v>9</v>
      </c>
      <c r="C528" s="530">
        <f t="shared" si="57"/>
        <v>0</v>
      </c>
      <c r="D528" s="531">
        <f t="shared" si="58"/>
        <v>0</v>
      </c>
      <c r="E528" s="532">
        <f t="shared" si="59"/>
        <v>4</v>
      </c>
      <c r="F528" s="533">
        <f t="shared" si="60"/>
        <v>1.1834319526627219E-2</v>
      </c>
    </row>
    <row r="529" spans="1:6" ht="12.75" x14ac:dyDescent="0.2">
      <c r="A529" s="545"/>
      <c r="B529" s="540" t="s">
        <v>10</v>
      </c>
      <c r="C529" s="530">
        <f t="shared" si="57"/>
        <v>5</v>
      </c>
      <c r="D529" s="531">
        <f t="shared" si="58"/>
        <v>1.4792899408284023E-2</v>
      </c>
      <c r="E529" s="532">
        <f t="shared" si="59"/>
        <v>9</v>
      </c>
      <c r="F529" s="533">
        <f t="shared" si="60"/>
        <v>2.6627218934911243E-2</v>
      </c>
    </row>
    <row r="530" spans="1:6" ht="12.75" x14ac:dyDescent="0.2">
      <c r="A530" s="545"/>
      <c r="B530" s="540" t="s">
        <v>42</v>
      </c>
      <c r="C530" s="530">
        <f t="shared" si="57"/>
        <v>0</v>
      </c>
      <c r="D530" s="531">
        <f t="shared" si="58"/>
        <v>0</v>
      </c>
      <c r="E530" s="532">
        <f t="shared" si="59"/>
        <v>5</v>
      </c>
      <c r="F530" s="533">
        <f t="shared" si="60"/>
        <v>1.4792899408284023E-2</v>
      </c>
    </row>
    <row r="531" spans="1:6" ht="12.75" x14ac:dyDescent="0.2">
      <c r="A531" s="545"/>
      <c r="B531" s="540" t="s">
        <v>5</v>
      </c>
      <c r="C531" s="530">
        <f t="shared" si="57"/>
        <v>23</v>
      </c>
      <c r="D531" s="531">
        <f t="shared" si="58"/>
        <v>6.8047337278106509E-2</v>
      </c>
      <c r="E531" s="532">
        <f t="shared" si="59"/>
        <v>17</v>
      </c>
      <c r="F531" s="533">
        <f t="shared" si="60"/>
        <v>5.0295857988165681E-2</v>
      </c>
    </row>
    <row r="532" spans="1:6" ht="12.75" x14ac:dyDescent="0.2">
      <c r="A532" s="545"/>
      <c r="B532" s="540" t="s">
        <v>12</v>
      </c>
      <c r="C532" s="530">
        <f t="shared" si="57"/>
        <v>0</v>
      </c>
      <c r="D532" s="531">
        <f t="shared" si="58"/>
        <v>0</v>
      </c>
      <c r="E532" s="532">
        <f t="shared" si="59"/>
        <v>7</v>
      </c>
      <c r="F532" s="533">
        <f t="shared" si="60"/>
        <v>2.0710059171597635E-2</v>
      </c>
    </row>
    <row r="533" spans="1:6" ht="12.75" x14ac:dyDescent="0.2">
      <c r="A533" s="545"/>
      <c r="B533" s="540" t="s">
        <v>14</v>
      </c>
      <c r="C533" s="530">
        <f t="shared" si="57"/>
        <v>2</v>
      </c>
      <c r="D533" s="531">
        <f t="shared" si="58"/>
        <v>5.9171597633136093E-3</v>
      </c>
      <c r="E533" s="532">
        <f t="shared" si="59"/>
        <v>0</v>
      </c>
      <c r="F533" s="533">
        <f t="shared" si="60"/>
        <v>0</v>
      </c>
    </row>
    <row r="534" spans="1:6" ht="12.75" x14ac:dyDescent="0.2">
      <c r="A534" s="545"/>
      <c r="B534" s="540" t="s">
        <v>15</v>
      </c>
      <c r="C534" s="530">
        <f t="shared" si="57"/>
        <v>1</v>
      </c>
      <c r="D534" s="531">
        <f t="shared" si="58"/>
        <v>2.9585798816568047E-3</v>
      </c>
      <c r="E534" s="532">
        <f t="shared" si="59"/>
        <v>0</v>
      </c>
      <c r="F534" s="533">
        <f t="shared" si="60"/>
        <v>0</v>
      </c>
    </row>
    <row r="535" spans="1:6" ht="12.75" x14ac:dyDescent="0.2">
      <c r="A535" s="545"/>
      <c r="B535" s="540" t="s">
        <v>16</v>
      </c>
      <c r="C535" s="530">
        <f t="shared" si="57"/>
        <v>1</v>
      </c>
      <c r="D535" s="531">
        <f t="shared" si="58"/>
        <v>2.9585798816568047E-3</v>
      </c>
      <c r="E535" s="532">
        <f t="shared" si="59"/>
        <v>107</v>
      </c>
      <c r="F535" s="533">
        <f t="shared" si="60"/>
        <v>0.31656804733727811</v>
      </c>
    </row>
    <row r="536" spans="1:6" ht="12.75" x14ac:dyDescent="0.2">
      <c r="A536" s="545"/>
      <c r="B536" s="540" t="s">
        <v>35</v>
      </c>
      <c r="C536" s="530">
        <f t="shared" si="57"/>
        <v>0</v>
      </c>
      <c r="D536" s="531">
        <f t="shared" si="58"/>
        <v>0</v>
      </c>
      <c r="E536" s="532">
        <f t="shared" si="59"/>
        <v>2</v>
      </c>
      <c r="F536" s="533">
        <f t="shared" si="60"/>
        <v>5.9171597633136093E-3</v>
      </c>
    </row>
    <row r="537" spans="1:6" ht="12.75" x14ac:dyDescent="0.2">
      <c r="A537" s="545"/>
      <c r="B537" s="540" t="s">
        <v>17</v>
      </c>
      <c r="C537" s="530">
        <f t="shared" si="57"/>
        <v>1</v>
      </c>
      <c r="D537" s="531">
        <f t="shared" si="58"/>
        <v>2.9585798816568047E-3</v>
      </c>
      <c r="E537" s="532">
        <f t="shared" si="59"/>
        <v>0</v>
      </c>
      <c r="F537" s="533">
        <f t="shared" si="60"/>
        <v>0</v>
      </c>
    </row>
    <row r="538" spans="1:6" ht="12.75" x14ac:dyDescent="0.2">
      <c r="A538" s="545"/>
      <c r="B538" s="540" t="s">
        <v>138</v>
      </c>
      <c r="C538" s="530">
        <f t="shared" si="57"/>
        <v>0</v>
      </c>
      <c r="D538" s="531">
        <f t="shared" si="58"/>
        <v>0</v>
      </c>
      <c r="E538" s="532">
        <f t="shared" si="59"/>
        <v>5</v>
      </c>
      <c r="F538" s="533">
        <f t="shared" si="60"/>
        <v>1.4792899408284023E-2</v>
      </c>
    </row>
    <row r="539" spans="1:6" ht="12.75" x14ac:dyDescent="0.2">
      <c r="A539" s="545"/>
      <c r="B539" s="540" t="s">
        <v>18</v>
      </c>
      <c r="C539" s="530">
        <f t="shared" si="57"/>
        <v>4</v>
      </c>
      <c r="D539" s="531">
        <f t="shared" si="58"/>
        <v>1.1834319526627219E-2</v>
      </c>
      <c r="E539" s="532">
        <f t="shared" si="59"/>
        <v>2</v>
      </c>
      <c r="F539" s="533">
        <f t="shared" si="60"/>
        <v>5.9171597633136093E-3</v>
      </c>
    </row>
    <row r="540" spans="1:6" ht="12.75" x14ac:dyDescent="0.2">
      <c r="A540" s="545"/>
      <c r="B540" s="540" t="s">
        <v>19</v>
      </c>
      <c r="C540" s="530">
        <f t="shared" si="57"/>
        <v>1</v>
      </c>
      <c r="D540" s="531">
        <f t="shared" si="58"/>
        <v>2.9585798816568047E-3</v>
      </c>
      <c r="E540" s="532">
        <f t="shared" si="59"/>
        <v>1</v>
      </c>
      <c r="F540" s="533">
        <f t="shared" si="60"/>
        <v>2.9585798816568047E-3</v>
      </c>
    </row>
    <row r="541" spans="1:6" ht="12.75" x14ac:dyDescent="0.2">
      <c r="A541" s="545"/>
      <c r="B541" s="540" t="s">
        <v>20</v>
      </c>
      <c r="C541" s="530">
        <f t="shared" si="57"/>
        <v>1</v>
      </c>
      <c r="D541" s="531">
        <f t="shared" si="58"/>
        <v>2.9585798816568047E-3</v>
      </c>
      <c r="E541" s="532">
        <f t="shared" si="59"/>
        <v>10</v>
      </c>
      <c r="F541" s="533">
        <f t="shared" si="60"/>
        <v>2.9585798816568046E-2</v>
      </c>
    </row>
    <row r="542" spans="1:6" ht="12.75" x14ac:dyDescent="0.2">
      <c r="A542" s="545"/>
      <c r="B542" s="540" t="s">
        <v>36</v>
      </c>
      <c r="C542" s="530">
        <f t="shared" si="57"/>
        <v>3</v>
      </c>
      <c r="D542" s="531">
        <f t="shared" si="58"/>
        <v>8.8757396449704144E-3</v>
      </c>
      <c r="E542" s="532">
        <f t="shared" si="59"/>
        <v>0</v>
      </c>
      <c r="F542" s="533">
        <f t="shared" si="60"/>
        <v>0</v>
      </c>
    </row>
    <row r="543" spans="1:6" ht="12.75" x14ac:dyDescent="0.2">
      <c r="A543" s="545"/>
      <c r="B543" s="540" t="s">
        <v>37</v>
      </c>
      <c r="C543" s="530">
        <f t="shared" si="57"/>
        <v>7</v>
      </c>
      <c r="D543" s="531">
        <f t="shared" si="58"/>
        <v>2.0710059171597635E-2</v>
      </c>
      <c r="E543" s="532">
        <f t="shared" si="59"/>
        <v>1</v>
      </c>
      <c r="F543" s="533">
        <f t="shared" si="60"/>
        <v>2.9585798816568047E-3</v>
      </c>
    </row>
    <row r="544" spans="1:6" ht="12.75" x14ac:dyDescent="0.2">
      <c r="A544" s="545"/>
      <c r="B544" s="540" t="s">
        <v>40</v>
      </c>
      <c r="C544" s="530">
        <f t="shared" si="57"/>
        <v>6</v>
      </c>
      <c r="D544" s="531">
        <f t="shared" si="58"/>
        <v>1.7751479289940829E-2</v>
      </c>
      <c r="E544" s="532">
        <f t="shared" si="59"/>
        <v>37</v>
      </c>
      <c r="F544" s="533">
        <f t="shared" si="60"/>
        <v>0.10946745562130178</v>
      </c>
    </row>
    <row r="545" spans="1:6" ht="12.75" x14ac:dyDescent="0.2">
      <c r="A545" s="545"/>
      <c r="B545" s="540" t="s">
        <v>21</v>
      </c>
      <c r="C545" s="530">
        <f t="shared" si="57"/>
        <v>5</v>
      </c>
      <c r="D545" s="531">
        <f t="shared" si="58"/>
        <v>1.4792899408284023E-2</v>
      </c>
      <c r="E545" s="532">
        <f t="shared" si="59"/>
        <v>5</v>
      </c>
      <c r="F545" s="533">
        <f t="shared" si="60"/>
        <v>1.4792899408284023E-2</v>
      </c>
    </row>
    <row r="546" spans="1:6" ht="12.75" x14ac:dyDescent="0.2">
      <c r="A546" s="545"/>
      <c r="B546" s="540" t="s">
        <v>7</v>
      </c>
      <c r="C546" s="530">
        <f t="shared" si="57"/>
        <v>1</v>
      </c>
      <c r="D546" s="531">
        <f t="shared" si="58"/>
        <v>2.9585798816568047E-3</v>
      </c>
      <c r="E546" s="532">
        <f t="shared" si="59"/>
        <v>7</v>
      </c>
      <c r="F546" s="533">
        <f t="shared" si="60"/>
        <v>2.0710059171597635E-2</v>
      </c>
    </row>
    <row r="547" spans="1:6" ht="12.75" x14ac:dyDescent="0.2">
      <c r="A547" s="545"/>
      <c r="B547" s="540" t="s">
        <v>32</v>
      </c>
      <c r="C547" s="530">
        <f t="shared" si="57"/>
        <v>0</v>
      </c>
      <c r="D547" s="531">
        <f t="shared" si="58"/>
        <v>0</v>
      </c>
      <c r="E547" s="532">
        <f t="shared" si="59"/>
        <v>0</v>
      </c>
      <c r="F547" s="533">
        <f t="shared" si="60"/>
        <v>0</v>
      </c>
    </row>
    <row r="548" spans="1:6" ht="12.75" x14ac:dyDescent="0.2">
      <c r="A548" s="545"/>
      <c r="B548" s="540" t="s">
        <v>3</v>
      </c>
      <c r="C548" s="530">
        <f t="shared" si="57"/>
        <v>2</v>
      </c>
      <c r="D548" s="531">
        <f t="shared" si="58"/>
        <v>5.9171597633136093E-3</v>
      </c>
      <c r="E548" s="532">
        <f t="shared" si="59"/>
        <v>0</v>
      </c>
      <c r="F548" s="533">
        <f t="shared" si="60"/>
        <v>0</v>
      </c>
    </row>
    <row r="549" spans="1:6" ht="12.75" x14ac:dyDescent="0.2">
      <c r="A549" s="545"/>
      <c r="B549" s="540" t="s">
        <v>139</v>
      </c>
      <c r="C549" s="530">
        <f t="shared" si="57"/>
        <v>5</v>
      </c>
      <c r="D549" s="531">
        <f t="shared" si="58"/>
        <v>1.4792899408284023E-2</v>
      </c>
      <c r="E549" s="532">
        <f t="shared" si="59"/>
        <v>2</v>
      </c>
      <c r="F549" s="533">
        <f t="shared" si="60"/>
        <v>5.9171597633136093E-3</v>
      </c>
    </row>
    <row r="550" spans="1:6" ht="12.75" x14ac:dyDescent="0.2">
      <c r="A550" s="546"/>
      <c r="B550" s="541"/>
      <c r="C550" s="530"/>
      <c r="D550" s="531"/>
      <c r="E550" s="532"/>
      <c r="F550" s="533"/>
    </row>
    <row r="551" spans="1:6" ht="12.75" x14ac:dyDescent="0.2">
      <c r="A551" s="519"/>
      <c r="B551" s="542" t="s">
        <v>22</v>
      </c>
      <c r="C551" s="534">
        <f>W143</f>
        <v>86</v>
      </c>
      <c r="D551" s="535">
        <f>Z143</f>
        <v>0.25443786982248523</v>
      </c>
      <c r="E551" s="536">
        <f>AA143-W143</f>
        <v>252</v>
      </c>
      <c r="F551" s="537">
        <f>E551/AA$143</f>
        <v>0.74556213017751483</v>
      </c>
    </row>
    <row r="552" spans="1:6" ht="13.5" x14ac:dyDescent="0.2">
      <c r="A552" s="168"/>
      <c r="B552" s="168"/>
      <c r="C552" s="169"/>
      <c r="D552" s="170"/>
      <c r="E552" s="171"/>
    </row>
    <row r="555" spans="1:6" ht="12.75" thickBot="1" x14ac:dyDescent="0.25"/>
    <row r="556" spans="1:6" ht="14.25" thickBot="1" x14ac:dyDescent="0.3">
      <c r="A556" s="55"/>
      <c r="B556" s="55"/>
      <c r="C556" s="590" t="s">
        <v>52</v>
      </c>
      <c r="D556" s="590"/>
      <c r="E556" s="590"/>
    </row>
    <row r="557" spans="1:6" ht="14.25" thickBot="1" x14ac:dyDescent="0.3">
      <c r="A557" s="56"/>
      <c r="B557" s="56"/>
      <c r="C557" s="590" t="s">
        <v>99</v>
      </c>
      <c r="D557" s="590"/>
      <c r="E557" s="590"/>
    </row>
    <row r="558" spans="1:6" ht="14.25" thickBot="1" x14ac:dyDescent="0.3">
      <c r="A558" s="56"/>
      <c r="B558" s="56"/>
      <c r="C558" s="158" t="s">
        <v>89</v>
      </c>
      <c r="D558" s="159" t="s">
        <v>90</v>
      </c>
      <c r="E558" s="60" t="s">
        <v>22</v>
      </c>
    </row>
    <row r="559" spans="1:6" ht="13.5" x14ac:dyDescent="0.2">
      <c r="A559" s="223" t="s">
        <v>26</v>
      </c>
      <c r="B559" s="61" t="s">
        <v>1</v>
      </c>
      <c r="C559" s="164">
        <v>1.2999999999999999E-2</v>
      </c>
      <c r="D559" s="165">
        <f t="shared" ref="D559:D581" si="61">E559-C559</f>
        <v>6.0000000000000001E-3</v>
      </c>
      <c r="E559" s="65">
        <v>1.9E-2</v>
      </c>
    </row>
    <row r="560" spans="1:6" ht="13.5" x14ac:dyDescent="0.2">
      <c r="A560" s="236"/>
      <c r="B560" s="66" t="s">
        <v>2</v>
      </c>
      <c r="C560" s="166">
        <v>3.0000000000000001E-3</v>
      </c>
      <c r="D560" s="167">
        <f t="shared" si="61"/>
        <v>2.9000000000000001E-2</v>
      </c>
      <c r="E560" s="69">
        <v>3.2000000000000001E-2</v>
      </c>
    </row>
    <row r="561" spans="1:5" ht="13.5" x14ac:dyDescent="0.2">
      <c r="A561" s="236"/>
      <c r="B561" s="66" t="s">
        <v>13</v>
      </c>
      <c r="C561" s="166">
        <v>3.0000000000000001E-3</v>
      </c>
      <c r="D561" s="167">
        <f t="shared" si="61"/>
        <v>7.0000000000000001E-3</v>
      </c>
      <c r="E561" s="69">
        <v>0.01</v>
      </c>
    </row>
    <row r="562" spans="1:5" ht="13.5" x14ac:dyDescent="0.2">
      <c r="A562" s="236"/>
      <c r="B562" s="66" t="s">
        <v>4</v>
      </c>
      <c r="C562" s="166">
        <v>0.01</v>
      </c>
      <c r="D562" s="167">
        <f t="shared" si="61"/>
        <v>9.4E-2</v>
      </c>
      <c r="E562" s="69">
        <v>0.104</v>
      </c>
    </row>
    <row r="563" spans="1:5" ht="13.5" x14ac:dyDescent="0.2">
      <c r="A563" s="236"/>
      <c r="B563" s="66" t="s">
        <v>6</v>
      </c>
      <c r="C563" s="166">
        <v>0</v>
      </c>
      <c r="D563" s="167">
        <f t="shared" si="61"/>
        <v>6.0000000000000001E-3</v>
      </c>
      <c r="E563" s="69">
        <v>6.0000000000000001E-3</v>
      </c>
    </row>
    <row r="564" spans="1:5" ht="13.5" x14ac:dyDescent="0.2">
      <c r="A564" s="236"/>
      <c r="B564" s="66" t="s">
        <v>8</v>
      </c>
      <c r="C564" s="166">
        <v>3.0000000000000001E-3</v>
      </c>
      <c r="D564" s="167">
        <f t="shared" si="61"/>
        <v>0</v>
      </c>
      <c r="E564" s="69">
        <v>3.0000000000000001E-3</v>
      </c>
    </row>
    <row r="565" spans="1:5" ht="13.5" x14ac:dyDescent="0.2">
      <c r="A565" s="236"/>
      <c r="B565" s="66" t="s">
        <v>9</v>
      </c>
      <c r="C565" s="166">
        <v>0</v>
      </c>
      <c r="D565" s="167">
        <f t="shared" si="61"/>
        <v>6.0000000000000001E-3</v>
      </c>
      <c r="E565" s="69">
        <v>6.0000000000000001E-3</v>
      </c>
    </row>
    <row r="566" spans="1:5" ht="13.5" x14ac:dyDescent="0.2">
      <c r="A566" s="236"/>
      <c r="B566" s="66" t="s">
        <v>10</v>
      </c>
      <c r="C566" s="166">
        <v>6.0000000000000001E-3</v>
      </c>
      <c r="D566" s="167">
        <f t="shared" si="61"/>
        <v>6.4999999999999988E-2</v>
      </c>
      <c r="E566" s="69">
        <v>7.0999999999999994E-2</v>
      </c>
    </row>
    <row r="567" spans="1:5" ht="13.5" x14ac:dyDescent="0.2">
      <c r="A567" s="236"/>
      <c r="B567" s="66" t="s">
        <v>5</v>
      </c>
      <c r="C567" s="166">
        <v>4.9000000000000002E-2</v>
      </c>
      <c r="D567" s="167">
        <f t="shared" si="61"/>
        <v>5.2000000000000005E-2</v>
      </c>
      <c r="E567" s="69">
        <v>0.10100000000000001</v>
      </c>
    </row>
    <row r="568" spans="1:5" ht="13.5" x14ac:dyDescent="0.2">
      <c r="A568" s="236"/>
      <c r="B568" s="66" t="s">
        <v>12</v>
      </c>
      <c r="C568" s="166">
        <v>6.0000000000000001E-3</v>
      </c>
      <c r="D568" s="167">
        <f t="shared" si="61"/>
        <v>0.01</v>
      </c>
      <c r="E568" s="69">
        <v>1.6E-2</v>
      </c>
    </row>
    <row r="569" spans="1:5" ht="13.5" x14ac:dyDescent="0.2">
      <c r="A569" s="236"/>
      <c r="B569" s="66" t="s">
        <v>14</v>
      </c>
      <c r="C569" s="166">
        <v>2.9000000000000001E-2</v>
      </c>
      <c r="D569" s="167">
        <f t="shared" si="61"/>
        <v>1.3000000000000001E-2</v>
      </c>
      <c r="E569" s="69">
        <v>4.2000000000000003E-2</v>
      </c>
    </row>
    <row r="570" spans="1:5" ht="13.5" x14ac:dyDescent="0.2">
      <c r="A570" s="236"/>
      <c r="B570" s="66" t="s">
        <v>15</v>
      </c>
      <c r="C570" s="166">
        <v>6.0000000000000001E-3</v>
      </c>
      <c r="D570" s="167">
        <f t="shared" si="61"/>
        <v>0</v>
      </c>
      <c r="E570" s="69">
        <v>6.0000000000000001E-3</v>
      </c>
    </row>
    <row r="571" spans="1:5" ht="13.5" x14ac:dyDescent="0.2">
      <c r="A571" s="236"/>
      <c r="B571" s="66" t="s">
        <v>16</v>
      </c>
      <c r="C571" s="166">
        <v>2.3E-2</v>
      </c>
      <c r="D571" s="167">
        <f t="shared" si="61"/>
        <v>7.400000000000001E-2</v>
      </c>
      <c r="E571" s="69">
        <v>9.7000000000000003E-2</v>
      </c>
    </row>
    <row r="572" spans="1:5" ht="13.5" x14ac:dyDescent="0.2">
      <c r="A572" s="236"/>
      <c r="B572" s="66" t="s">
        <v>17</v>
      </c>
      <c r="C572" s="166">
        <v>3.0000000000000001E-3</v>
      </c>
      <c r="D572" s="167">
        <f t="shared" si="61"/>
        <v>5.1999999999999998E-2</v>
      </c>
      <c r="E572" s="69">
        <v>5.5E-2</v>
      </c>
    </row>
    <row r="573" spans="1:5" ht="13.5" x14ac:dyDescent="0.2">
      <c r="A573" s="236"/>
      <c r="B573" s="66" t="s">
        <v>138</v>
      </c>
      <c r="C573" s="166">
        <v>0</v>
      </c>
      <c r="D573" s="167">
        <f t="shared" si="61"/>
        <v>1.2999999999999999E-2</v>
      </c>
      <c r="E573" s="69">
        <v>1.2999999999999999E-2</v>
      </c>
    </row>
    <row r="574" spans="1:5" ht="13.5" x14ac:dyDescent="0.2">
      <c r="A574" s="236"/>
      <c r="B574" s="66" t="s">
        <v>18</v>
      </c>
      <c r="C574" s="166">
        <v>3.0000000000000001E-3</v>
      </c>
      <c r="D574" s="167">
        <f t="shared" si="61"/>
        <v>2.6000000000000002E-2</v>
      </c>
      <c r="E574" s="69">
        <v>2.9000000000000001E-2</v>
      </c>
    </row>
    <row r="575" spans="1:5" ht="13.5" x14ac:dyDescent="0.2">
      <c r="A575" s="236"/>
      <c r="B575" s="66" t="s">
        <v>19</v>
      </c>
      <c r="C575" s="166">
        <v>0</v>
      </c>
      <c r="D575" s="167">
        <f t="shared" si="61"/>
        <v>0</v>
      </c>
      <c r="E575" s="69">
        <v>0</v>
      </c>
    </row>
    <row r="576" spans="1:5" ht="13.5" x14ac:dyDescent="0.2">
      <c r="A576" s="236"/>
      <c r="B576" s="66" t="s">
        <v>20</v>
      </c>
      <c r="C576" s="166">
        <v>1.2999999999999999E-2</v>
      </c>
      <c r="D576" s="167">
        <f t="shared" si="61"/>
        <v>5.2000000000000005E-2</v>
      </c>
      <c r="E576" s="69">
        <v>6.5000000000000002E-2</v>
      </c>
    </row>
    <row r="577" spans="1:32" ht="13.5" x14ac:dyDescent="0.2">
      <c r="A577" s="236"/>
      <c r="B577" s="66" t="s">
        <v>57</v>
      </c>
      <c r="C577" s="166">
        <v>0.01</v>
      </c>
      <c r="D577" s="167">
        <f t="shared" si="61"/>
        <v>0.17499999999999999</v>
      </c>
      <c r="E577" s="69">
        <v>0.185</v>
      </c>
    </row>
    <row r="578" spans="1:32" ht="13.5" x14ac:dyDescent="0.2">
      <c r="A578" s="236"/>
      <c r="B578" s="66" t="s">
        <v>21</v>
      </c>
      <c r="C578" s="166">
        <v>0</v>
      </c>
      <c r="D578" s="167">
        <f t="shared" si="61"/>
        <v>5.5E-2</v>
      </c>
      <c r="E578" s="69">
        <v>5.5E-2</v>
      </c>
    </row>
    <row r="579" spans="1:32" ht="13.5" x14ac:dyDescent="0.2">
      <c r="A579" s="236"/>
      <c r="B579" s="66" t="s">
        <v>7</v>
      </c>
      <c r="C579" s="166">
        <v>1.2999999999999999E-2</v>
      </c>
      <c r="D579" s="167">
        <f t="shared" si="61"/>
        <v>2.3E-2</v>
      </c>
      <c r="E579" s="69">
        <v>3.5999999999999997E-2</v>
      </c>
    </row>
    <row r="580" spans="1:32" ht="13.5" x14ac:dyDescent="0.2">
      <c r="A580" s="236"/>
      <c r="B580" s="66" t="s">
        <v>3</v>
      </c>
      <c r="C580" s="166">
        <v>1.2999999999999999E-2</v>
      </c>
      <c r="D580" s="167">
        <f t="shared" si="61"/>
        <v>1.9000000000000003E-2</v>
      </c>
      <c r="E580" s="69">
        <v>3.2000000000000001E-2</v>
      </c>
    </row>
    <row r="581" spans="1:32" ht="13.5" x14ac:dyDescent="0.2">
      <c r="A581" s="236"/>
      <c r="B581" s="66" t="s">
        <v>139</v>
      </c>
      <c r="C581" s="166">
        <v>1.2999999999999999E-2</v>
      </c>
      <c r="D581" s="167">
        <f t="shared" si="61"/>
        <v>0</v>
      </c>
      <c r="E581" s="69">
        <v>1.2999999999999999E-2</v>
      </c>
    </row>
    <row r="582" spans="1:32" ht="13.5" x14ac:dyDescent="0.2">
      <c r="A582" s="236"/>
      <c r="B582" s="70"/>
      <c r="C582" s="160"/>
      <c r="D582" s="161"/>
      <c r="E582" s="73"/>
    </row>
    <row r="583" spans="1:32" ht="14.25" thickBot="1" x14ac:dyDescent="0.25">
      <c r="A583" s="237"/>
      <c r="B583" s="74" t="s">
        <v>22</v>
      </c>
      <c r="C583" s="162">
        <v>0.221</v>
      </c>
      <c r="D583" s="163">
        <f>E583-C583</f>
        <v>0.77900000000000003</v>
      </c>
      <c r="E583" s="77">
        <v>1</v>
      </c>
    </row>
    <row r="584" spans="1:32" ht="13.5" x14ac:dyDescent="0.2">
      <c r="A584" s="168"/>
      <c r="B584" s="168"/>
      <c r="C584" s="169"/>
      <c r="D584" s="170"/>
      <c r="E584" s="171"/>
    </row>
    <row r="585" spans="1:32" ht="13.5" thickBot="1" x14ac:dyDescent="0.25">
      <c r="A585" s="7" t="s">
        <v>63</v>
      </c>
    </row>
    <row r="586" spans="1:32" x14ac:dyDescent="0.2">
      <c r="A586" s="17"/>
      <c r="B586" s="17"/>
      <c r="C586" s="632" t="s">
        <v>93</v>
      </c>
      <c r="D586" s="633"/>
      <c r="E586" s="633"/>
      <c r="F586" s="633"/>
      <c r="G586" s="633"/>
      <c r="H586" s="633"/>
      <c r="I586" s="633"/>
      <c r="J586" s="633"/>
      <c r="K586" s="633"/>
      <c r="L586" s="633"/>
      <c r="M586" s="633"/>
      <c r="N586" s="633"/>
      <c r="O586" s="633"/>
      <c r="P586" s="633"/>
      <c r="Q586" s="633"/>
      <c r="R586" s="633"/>
      <c r="S586" s="633"/>
      <c r="T586" s="633"/>
      <c r="U586" s="633"/>
      <c r="V586" s="633"/>
      <c r="W586" s="633"/>
      <c r="X586" s="633"/>
      <c r="Y586" s="633"/>
      <c r="Z586" s="633"/>
      <c r="AA586" s="633"/>
      <c r="AB586" s="633"/>
      <c r="AC586" s="633"/>
      <c r="AD586" s="633"/>
      <c r="AE586" s="633"/>
      <c r="AF586" s="634"/>
    </row>
    <row r="587" spans="1:32" x14ac:dyDescent="0.2">
      <c r="A587" s="11"/>
      <c r="B587" s="11"/>
      <c r="C587" s="632" t="s">
        <v>54</v>
      </c>
      <c r="D587" s="633"/>
      <c r="E587" s="633"/>
      <c r="F587" s="633"/>
      <c r="G587" s="633"/>
      <c r="H587" s="633"/>
      <c r="I587" s="633"/>
      <c r="J587" s="633"/>
      <c r="K587" s="633"/>
      <c r="L587" s="633"/>
      <c r="M587" s="633"/>
      <c r="N587" s="633"/>
      <c r="O587" s="633"/>
      <c r="P587" s="633"/>
      <c r="Q587" s="633"/>
      <c r="R587" s="633"/>
      <c r="S587" s="633"/>
      <c r="T587" s="633"/>
      <c r="U587" s="633"/>
      <c r="V587" s="633"/>
      <c r="W587" s="633"/>
      <c r="X587" s="633"/>
      <c r="Y587" s="633"/>
      <c r="Z587" s="633"/>
      <c r="AA587" s="633"/>
      <c r="AB587" s="633"/>
      <c r="AC587" s="633"/>
      <c r="AD587" s="633"/>
      <c r="AE587" s="633"/>
      <c r="AF587" s="634"/>
    </row>
    <row r="588" spans="1:32" ht="12" customHeight="1" x14ac:dyDescent="0.2">
      <c r="A588" s="9"/>
      <c r="B588" s="9"/>
      <c r="C588" s="638" t="s">
        <v>94</v>
      </c>
      <c r="D588" s="636"/>
      <c r="E588" s="636"/>
      <c r="F588" s="636"/>
      <c r="G588" s="639"/>
      <c r="H588" s="638" t="s">
        <v>95</v>
      </c>
      <c r="I588" s="636"/>
      <c r="J588" s="636"/>
      <c r="K588" s="636"/>
      <c r="L588" s="639"/>
      <c r="M588" s="635" t="s">
        <v>96</v>
      </c>
      <c r="N588" s="636"/>
      <c r="O588" s="636"/>
      <c r="P588" s="636"/>
      <c r="Q588" s="637"/>
      <c r="R588" s="638" t="s">
        <v>97</v>
      </c>
      <c r="S588" s="636"/>
      <c r="T588" s="636"/>
      <c r="U588" s="636"/>
      <c r="V588" s="639"/>
      <c r="W588" s="635" t="s">
        <v>98</v>
      </c>
      <c r="X588" s="636"/>
      <c r="Y588" s="636"/>
      <c r="Z588" s="636"/>
      <c r="AA588" s="637"/>
      <c r="AB588" s="638" t="s">
        <v>52</v>
      </c>
      <c r="AC588" s="636"/>
      <c r="AD588" s="636"/>
      <c r="AE588" s="636"/>
      <c r="AF588" s="639"/>
    </row>
    <row r="589" spans="1:32" ht="40.5" customHeight="1" x14ac:dyDescent="0.2">
      <c r="A589" s="406"/>
      <c r="B589" s="430"/>
      <c r="C589" s="409" t="s">
        <v>38</v>
      </c>
      <c r="D589" s="410">
        <v>2010</v>
      </c>
      <c r="E589" s="411">
        <v>2005</v>
      </c>
      <c r="F589" s="412">
        <v>2000</v>
      </c>
      <c r="G589" s="416" t="s">
        <v>64</v>
      </c>
      <c r="H589" s="409" t="s">
        <v>38</v>
      </c>
      <c r="I589" s="410">
        <v>2010</v>
      </c>
      <c r="J589" s="411">
        <v>2005</v>
      </c>
      <c r="K589" s="412">
        <v>2000</v>
      </c>
      <c r="L589" s="416" t="s">
        <v>64</v>
      </c>
      <c r="M589" s="409" t="s">
        <v>38</v>
      </c>
      <c r="N589" s="410">
        <v>2010</v>
      </c>
      <c r="O589" s="411">
        <v>2005</v>
      </c>
      <c r="P589" s="412">
        <v>2000</v>
      </c>
      <c r="Q589" s="416" t="s">
        <v>64</v>
      </c>
      <c r="R589" s="409" t="s">
        <v>38</v>
      </c>
      <c r="S589" s="410">
        <v>2010</v>
      </c>
      <c r="T589" s="411">
        <v>2005</v>
      </c>
      <c r="U589" s="412">
        <v>2000</v>
      </c>
      <c r="V589" s="416" t="s">
        <v>64</v>
      </c>
      <c r="W589" s="409" t="s">
        <v>38</v>
      </c>
      <c r="X589" s="410">
        <v>2010</v>
      </c>
      <c r="Y589" s="411">
        <v>2005</v>
      </c>
      <c r="Z589" s="412">
        <v>2000</v>
      </c>
      <c r="AA589" s="416" t="s">
        <v>64</v>
      </c>
      <c r="AB589" s="409" t="s">
        <v>38</v>
      </c>
      <c r="AC589" s="410">
        <v>2010</v>
      </c>
      <c r="AD589" s="411">
        <v>2005</v>
      </c>
      <c r="AE589" s="412">
        <v>2000</v>
      </c>
      <c r="AF589" s="416" t="s">
        <v>64</v>
      </c>
    </row>
    <row r="590" spans="1:32" ht="13.5" x14ac:dyDescent="0.25">
      <c r="A590" s="402" t="s">
        <v>26</v>
      </c>
      <c r="B590" s="431" t="s">
        <v>1</v>
      </c>
      <c r="C590" s="417">
        <f t="shared" ref="C590:D619" si="62">C112</f>
        <v>1</v>
      </c>
      <c r="D590" s="348">
        <f t="shared" si="62"/>
        <v>0.14285714285714285</v>
      </c>
      <c r="E590" s="349">
        <v>0.33300000000000002</v>
      </c>
      <c r="F590" s="346">
        <v>0.33333333333333337</v>
      </c>
      <c r="G590" s="347">
        <f>E590-F590</f>
        <v>-3.3333333333335213E-4</v>
      </c>
      <c r="H590" s="417">
        <f t="shared" ref="H590:I619" si="63">G112</f>
        <v>3</v>
      </c>
      <c r="I590" s="348">
        <f t="shared" si="63"/>
        <v>0.42857142857142855</v>
      </c>
      <c r="J590" s="349">
        <v>0.66700000000000004</v>
      </c>
      <c r="K590" s="346">
        <v>0</v>
      </c>
      <c r="L590" s="347">
        <f>J590-K590</f>
        <v>0.66700000000000004</v>
      </c>
      <c r="M590" s="417">
        <f t="shared" ref="M590:M619" si="64">K112</f>
        <v>2</v>
      </c>
      <c r="N590" s="348">
        <f t="shared" ref="N590:N619" si="65">L112</f>
        <v>0.2857142857142857</v>
      </c>
      <c r="O590" s="349">
        <v>0.33300000000000002</v>
      </c>
      <c r="P590" s="346">
        <v>0</v>
      </c>
      <c r="Q590" s="347">
        <f>O590-P590</f>
        <v>0.33300000000000002</v>
      </c>
      <c r="R590" s="417">
        <f t="shared" ref="R590:R619" si="66">O112</f>
        <v>6</v>
      </c>
      <c r="S590" s="348">
        <f t="shared" ref="S590:S619" si="67">P112</f>
        <v>0.8571428571428571</v>
      </c>
      <c r="T590" s="349">
        <v>0.5</v>
      </c>
      <c r="U590" s="346">
        <v>0.66666666666666674</v>
      </c>
      <c r="V590" s="347">
        <f>T590-U590</f>
        <v>-0.16666666666666674</v>
      </c>
      <c r="W590" s="417">
        <f t="shared" ref="W590:W619" si="68">S112</f>
        <v>0</v>
      </c>
      <c r="X590" s="348">
        <f t="shared" ref="X590:X619" si="69">T112</f>
        <v>0</v>
      </c>
      <c r="Y590" s="349">
        <v>0.66700000000000004</v>
      </c>
      <c r="Z590" s="346">
        <v>0.33333333333333337</v>
      </c>
      <c r="AA590" s="347">
        <f>Y590-Z590</f>
        <v>0.33366666666666667</v>
      </c>
      <c r="AB590" s="417">
        <f t="shared" ref="AB590:AB619" si="70">W112</f>
        <v>3</v>
      </c>
      <c r="AC590" s="348">
        <f t="shared" ref="AC590:AC619" si="71">X112</f>
        <v>0.42857142857142855</v>
      </c>
      <c r="AD590" s="349">
        <v>0.66700000000000004</v>
      </c>
      <c r="AE590" s="346">
        <v>0</v>
      </c>
      <c r="AF590" s="347">
        <f>AD590-AE590</f>
        <v>0.66700000000000004</v>
      </c>
    </row>
    <row r="591" spans="1:32" ht="13.5" x14ac:dyDescent="0.25">
      <c r="A591" s="407"/>
      <c r="B591" s="428" t="s">
        <v>2</v>
      </c>
      <c r="C591" s="417">
        <f t="shared" si="62"/>
        <v>20</v>
      </c>
      <c r="D591" s="348">
        <f t="shared" si="62"/>
        <v>0.95238095238095233</v>
      </c>
      <c r="E591" s="349">
        <v>1</v>
      </c>
      <c r="F591" s="346">
        <v>0.93548387096774188</v>
      </c>
      <c r="G591" s="347">
        <f>E591-F591</f>
        <v>6.4516129032258118E-2</v>
      </c>
      <c r="H591" s="417">
        <f t="shared" si="63"/>
        <v>4</v>
      </c>
      <c r="I591" s="348">
        <f t="shared" si="63"/>
        <v>0.19047619047619047</v>
      </c>
      <c r="J591" s="349">
        <v>0</v>
      </c>
      <c r="K591" s="346">
        <v>0</v>
      </c>
      <c r="L591" s="347">
        <f>J591-K591</f>
        <v>0</v>
      </c>
      <c r="M591" s="417">
        <f t="shared" si="64"/>
        <v>0</v>
      </c>
      <c r="N591" s="348">
        <f t="shared" si="65"/>
        <v>0</v>
      </c>
      <c r="O591" s="349">
        <v>0</v>
      </c>
      <c r="P591" s="346">
        <v>0</v>
      </c>
      <c r="Q591" s="347">
        <f>O591-P591</f>
        <v>0</v>
      </c>
      <c r="R591" s="417">
        <f t="shared" si="66"/>
        <v>19</v>
      </c>
      <c r="S591" s="348">
        <f t="shared" si="67"/>
        <v>0.90476190476190477</v>
      </c>
      <c r="T591" s="349">
        <v>0.7</v>
      </c>
      <c r="U591" s="346">
        <v>0.80645161290322576</v>
      </c>
      <c r="V591" s="347">
        <f>T591-U591</f>
        <v>-0.1064516129032258</v>
      </c>
      <c r="W591" s="417">
        <f t="shared" si="68"/>
        <v>3</v>
      </c>
      <c r="X591" s="348">
        <f t="shared" si="69"/>
        <v>0.14285714285714285</v>
      </c>
      <c r="Y591" s="349">
        <v>0</v>
      </c>
      <c r="Z591" s="346">
        <v>6.4516129032258063E-2</v>
      </c>
      <c r="AA591" s="347">
        <f>Y591-Z591</f>
        <v>-6.4516129032258063E-2</v>
      </c>
      <c r="AB591" s="417">
        <f t="shared" si="70"/>
        <v>1</v>
      </c>
      <c r="AC591" s="348">
        <f t="shared" si="71"/>
        <v>4.7619047619047616E-2</v>
      </c>
      <c r="AD591" s="349">
        <v>0.1</v>
      </c>
      <c r="AE591" s="346">
        <v>9.6774193548387094E-2</v>
      </c>
      <c r="AF591" s="347">
        <f>AD591-AE591</f>
        <v>3.2258064516129115E-3</v>
      </c>
    </row>
    <row r="592" spans="1:32" ht="13.5" x14ac:dyDescent="0.25">
      <c r="A592" s="407"/>
      <c r="B592" s="428" t="s">
        <v>41</v>
      </c>
      <c r="C592" s="417">
        <f t="shared" si="62"/>
        <v>0</v>
      </c>
      <c r="D592" s="348">
        <f t="shared" si="62"/>
        <v>0</v>
      </c>
      <c r="E592" s="349"/>
      <c r="F592" s="346"/>
      <c r="G592" s="347"/>
      <c r="H592" s="417">
        <f t="shared" si="63"/>
        <v>2</v>
      </c>
      <c r="I592" s="348">
        <f t="shared" si="63"/>
        <v>1</v>
      </c>
      <c r="J592" s="349"/>
      <c r="K592" s="346"/>
      <c r="L592" s="347"/>
      <c r="M592" s="417">
        <f t="shared" si="64"/>
        <v>0</v>
      </c>
      <c r="N592" s="348">
        <f t="shared" si="65"/>
        <v>0</v>
      </c>
      <c r="O592" s="349"/>
      <c r="P592" s="346"/>
      <c r="Q592" s="347"/>
      <c r="R592" s="417">
        <f t="shared" si="66"/>
        <v>1</v>
      </c>
      <c r="S592" s="348">
        <f t="shared" si="67"/>
        <v>0.5</v>
      </c>
      <c r="T592" s="349"/>
      <c r="U592" s="346"/>
      <c r="V592" s="347"/>
      <c r="W592" s="417">
        <f t="shared" si="68"/>
        <v>1</v>
      </c>
      <c r="X592" s="348">
        <f t="shared" si="69"/>
        <v>0.5</v>
      </c>
      <c r="Y592" s="349"/>
      <c r="Z592" s="346"/>
      <c r="AA592" s="347"/>
      <c r="AB592" s="417">
        <f t="shared" si="70"/>
        <v>2</v>
      </c>
      <c r="AC592" s="348">
        <f t="shared" si="71"/>
        <v>1</v>
      </c>
      <c r="AD592" s="349"/>
      <c r="AE592" s="346"/>
      <c r="AF592" s="347"/>
    </row>
    <row r="593" spans="1:32" ht="13.5" x14ac:dyDescent="0.25">
      <c r="A593" s="407"/>
      <c r="B593" s="428" t="s">
        <v>34</v>
      </c>
      <c r="C593" s="417">
        <f t="shared" si="62"/>
        <v>4</v>
      </c>
      <c r="D593" s="348">
        <f t="shared" si="62"/>
        <v>0.66666666666666663</v>
      </c>
      <c r="E593" s="349"/>
      <c r="F593" s="346"/>
      <c r="G593" s="347"/>
      <c r="H593" s="417">
        <f t="shared" si="63"/>
        <v>2</v>
      </c>
      <c r="I593" s="348">
        <f t="shared" si="63"/>
        <v>0.33333333333333331</v>
      </c>
      <c r="J593" s="349"/>
      <c r="K593" s="346"/>
      <c r="L593" s="347"/>
      <c r="M593" s="417">
        <f t="shared" si="64"/>
        <v>0</v>
      </c>
      <c r="N593" s="348">
        <f t="shared" si="65"/>
        <v>0</v>
      </c>
      <c r="O593" s="349"/>
      <c r="P593" s="346"/>
      <c r="Q593" s="347"/>
      <c r="R593" s="417">
        <f t="shared" si="66"/>
        <v>4</v>
      </c>
      <c r="S593" s="348">
        <f t="shared" si="67"/>
        <v>0.66666666666666663</v>
      </c>
      <c r="T593" s="349"/>
      <c r="U593" s="346"/>
      <c r="V593" s="347"/>
      <c r="W593" s="417">
        <f t="shared" si="68"/>
        <v>2</v>
      </c>
      <c r="X593" s="348">
        <f t="shared" si="69"/>
        <v>0.33333333333333331</v>
      </c>
      <c r="Y593" s="349"/>
      <c r="Z593" s="346"/>
      <c r="AA593" s="347"/>
      <c r="AB593" s="417">
        <f t="shared" si="70"/>
        <v>4</v>
      </c>
      <c r="AC593" s="348">
        <f t="shared" si="71"/>
        <v>0.66666666666666663</v>
      </c>
      <c r="AD593" s="349"/>
      <c r="AE593" s="346"/>
      <c r="AF593" s="347"/>
    </row>
    <row r="594" spans="1:32" ht="13.5" x14ac:dyDescent="0.25">
      <c r="A594" s="407"/>
      <c r="B594" s="428" t="s">
        <v>13</v>
      </c>
      <c r="C594" s="417">
        <f t="shared" si="62"/>
        <v>1</v>
      </c>
      <c r="D594" s="348">
        <f t="shared" si="62"/>
        <v>0.25</v>
      </c>
      <c r="E594" s="349">
        <v>0</v>
      </c>
      <c r="F594" s="346"/>
      <c r="G594" s="347"/>
      <c r="H594" s="417">
        <f t="shared" si="63"/>
        <v>1</v>
      </c>
      <c r="I594" s="348">
        <f t="shared" si="63"/>
        <v>0.25</v>
      </c>
      <c r="J594" s="349">
        <v>0.33300000000000002</v>
      </c>
      <c r="K594" s="346">
        <v>2.7E-2</v>
      </c>
      <c r="L594" s="347"/>
      <c r="M594" s="417">
        <f t="shared" si="64"/>
        <v>1</v>
      </c>
      <c r="N594" s="348">
        <f t="shared" si="65"/>
        <v>0.25</v>
      </c>
      <c r="O594" s="349">
        <v>0.33300000000000002</v>
      </c>
      <c r="P594" s="346"/>
      <c r="Q594" s="347"/>
      <c r="R594" s="417">
        <f t="shared" si="66"/>
        <v>3</v>
      </c>
      <c r="S594" s="348">
        <f t="shared" si="67"/>
        <v>0.75</v>
      </c>
      <c r="T594" s="349">
        <v>1</v>
      </c>
      <c r="U594" s="346"/>
      <c r="V594" s="347"/>
      <c r="W594" s="417">
        <f t="shared" si="68"/>
        <v>1</v>
      </c>
      <c r="X594" s="348">
        <f t="shared" si="69"/>
        <v>0.25</v>
      </c>
      <c r="Y594" s="349">
        <v>0.33300000000000002</v>
      </c>
      <c r="Z594" s="346"/>
      <c r="AA594" s="347"/>
      <c r="AB594" s="417">
        <f t="shared" si="70"/>
        <v>0</v>
      </c>
      <c r="AC594" s="348">
        <f t="shared" si="71"/>
        <v>0</v>
      </c>
      <c r="AD594" s="349">
        <v>0.33300000000000002</v>
      </c>
      <c r="AE594" s="346"/>
      <c r="AF594" s="347"/>
    </row>
    <row r="595" spans="1:32" ht="13.5" x14ac:dyDescent="0.25">
      <c r="A595" s="407"/>
      <c r="B595" s="428" t="s">
        <v>4</v>
      </c>
      <c r="C595" s="417">
        <f t="shared" si="62"/>
        <v>1</v>
      </c>
      <c r="D595" s="348">
        <f t="shared" si="62"/>
        <v>0.125</v>
      </c>
      <c r="E595" s="349">
        <v>3.1E-2</v>
      </c>
      <c r="F595" s="346"/>
      <c r="G595" s="347"/>
      <c r="H595" s="417">
        <f t="shared" si="63"/>
        <v>0</v>
      </c>
      <c r="I595" s="348">
        <f t="shared" si="63"/>
        <v>0</v>
      </c>
      <c r="J595" s="349">
        <v>0</v>
      </c>
      <c r="K595" s="346"/>
      <c r="L595" s="347"/>
      <c r="M595" s="417">
        <f t="shared" si="64"/>
        <v>0</v>
      </c>
      <c r="N595" s="348">
        <f t="shared" si="65"/>
        <v>0</v>
      </c>
      <c r="O595" s="349">
        <v>0</v>
      </c>
      <c r="P595" s="346"/>
      <c r="Q595" s="347"/>
      <c r="R595" s="417">
        <f t="shared" si="66"/>
        <v>3</v>
      </c>
      <c r="S595" s="348">
        <f t="shared" si="67"/>
        <v>0.375</v>
      </c>
      <c r="T595" s="349">
        <v>0.93799999999999994</v>
      </c>
      <c r="U595" s="346"/>
      <c r="V595" s="347"/>
      <c r="W595" s="417">
        <f t="shared" si="68"/>
        <v>1</v>
      </c>
      <c r="X595" s="348">
        <f t="shared" si="69"/>
        <v>0.125</v>
      </c>
      <c r="Y595" s="349">
        <v>6.3E-2</v>
      </c>
      <c r="Z595" s="346"/>
      <c r="AA595" s="347"/>
      <c r="AB595" s="417">
        <f t="shared" si="70"/>
        <v>8</v>
      </c>
      <c r="AC595" s="348">
        <f t="shared" si="71"/>
        <v>1</v>
      </c>
      <c r="AD595" s="349">
        <v>9.4E-2</v>
      </c>
      <c r="AE595" s="346"/>
      <c r="AF595" s="347"/>
    </row>
    <row r="596" spans="1:32" ht="13.5" x14ac:dyDescent="0.25">
      <c r="A596" s="407"/>
      <c r="B596" s="428" t="s">
        <v>6</v>
      </c>
      <c r="C596" s="417">
        <f t="shared" si="62"/>
        <v>0</v>
      </c>
      <c r="D596" s="348">
        <f t="shared" si="62"/>
        <v>0</v>
      </c>
      <c r="E596" s="349">
        <v>0.5</v>
      </c>
      <c r="F596" s="346">
        <v>0.66666666666666674</v>
      </c>
      <c r="G596" s="347">
        <f>E596-F596</f>
        <v>-0.16666666666666674</v>
      </c>
      <c r="H596" s="417">
        <f t="shared" si="63"/>
        <v>0</v>
      </c>
      <c r="I596" s="348">
        <f t="shared" si="63"/>
        <v>0</v>
      </c>
      <c r="J596" s="349">
        <v>0</v>
      </c>
      <c r="K596" s="346">
        <v>0</v>
      </c>
      <c r="L596" s="347">
        <f>J596-K596</f>
        <v>0</v>
      </c>
      <c r="M596" s="417">
        <f t="shared" si="64"/>
        <v>0</v>
      </c>
      <c r="N596" s="348">
        <f t="shared" si="65"/>
        <v>0</v>
      </c>
      <c r="O596" s="349">
        <v>0</v>
      </c>
      <c r="P596" s="346">
        <v>0</v>
      </c>
      <c r="Q596" s="347">
        <f>O596-P596</f>
        <v>0</v>
      </c>
      <c r="R596" s="417">
        <f t="shared" si="66"/>
        <v>0</v>
      </c>
      <c r="S596" s="348">
        <f t="shared" si="67"/>
        <v>0</v>
      </c>
      <c r="T596" s="349">
        <v>0</v>
      </c>
      <c r="U596" s="346">
        <v>0</v>
      </c>
      <c r="V596" s="347">
        <f>T596-U596</f>
        <v>0</v>
      </c>
      <c r="W596" s="417">
        <f t="shared" si="68"/>
        <v>0</v>
      </c>
      <c r="X596" s="348">
        <f t="shared" si="69"/>
        <v>0</v>
      </c>
      <c r="Y596" s="349">
        <v>0.5</v>
      </c>
      <c r="Z596" s="346">
        <v>0.33333333333333337</v>
      </c>
      <c r="AA596" s="347">
        <f>Y596-Z596</f>
        <v>0.16666666666666663</v>
      </c>
      <c r="AB596" s="417">
        <f t="shared" si="70"/>
        <v>0</v>
      </c>
      <c r="AC596" s="348">
        <f t="shared" si="71"/>
        <v>0</v>
      </c>
      <c r="AD596" s="349">
        <v>0</v>
      </c>
      <c r="AE596" s="346">
        <v>0</v>
      </c>
      <c r="AF596" s="347">
        <f>AD596-AE596</f>
        <v>0</v>
      </c>
    </row>
    <row r="597" spans="1:32" ht="13.5" x14ac:dyDescent="0.25">
      <c r="A597" s="407"/>
      <c r="B597" s="428" t="s">
        <v>8</v>
      </c>
      <c r="C597" s="417">
        <f t="shared" si="62"/>
        <v>0</v>
      </c>
      <c r="D597" s="348">
        <f t="shared" si="62"/>
        <v>0</v>
      </c>
      <c r="E597" s="349">
        <v>0</v>
      </c>
      <c r="F597" s="346"/>
      <c r="G597" s="347"/>
      <c r="H597" s="417">
        <f t="shared" si="63"/>
        <v>0</v>
      </c>
      <c r="I597" s="348">
        <f t="shared" si="63"/>
        <v>0</v>
      </c>
      <c r="J597" s="349">
        <v>0</v>
      </c>
      <c r="K597" s="346"/>
      <c r="L597" s="347"/>
      <c r="M597" s="417">
        <f t="shared" si="64"/>
        <v>0</v>
      </c>
      <c r="N597" s="348">
        <f t="shared" si="65"/>
        <v>0</v>
      </c>
      <c r="O597" s="349">
        <v>0</v>
      </c>
      <c r="P597" s="346"/>
      <c r="Q597" s="347"/>
      <c r="R597" s="417">
        <f t="shared" si="66"/>
        <v>1</v>
      </c>
      <c r="S597" s="348">
        <f t="shared" si="67"/>
        <v>1</v>
      </c>
      <c r="T597" s="349">
        <v>0</v>
      </c>
      <c r="U597" s="346"/>
      <c r="V597" s="347"/>
      <c r="W597" s="417">
        <f t="shared" si="68"/>
        <v>1</v>
      </c>
      <c r="X597" s="348">
        <f t="shared" si="69"/>
        <v>1</v>
      </c>
      <c r="Y597" s="349">
        <v>0</v>
      </c>
      <c r="Z597" s="346"/>
      <c r="AA597" s="347"/>
      <c r="AB597" s="417">
        <f t="shared" si="70"/>
        <v>0</v>
      </c>
      <c r="AC597" s="348">
        <f t="shared" si="71"/>
        <v>0</v>
      </c>
      <c r="AD597" s="349">
        <v>1</v>
      </c>
      <c r="AE597" s="346"/>
      <c r="AF597" s="347"/>
    </row>
    <row r="598" spans="1:32" ht="13.5" x14ac:dyDescent="0.25">
      <c r="A598" s="407"/>
      <c r="B598" s="428" t="s">
        <v>9</v>
      </c>
      <c r="C598" s="417">
        <f t="shared" si="62"/>
        <v>0</v>
      </c>
      <c r="D598" s="348">
        <f t="shared" si="62"/>
        <v>0</v>
      </c>
      <c r="E598" s="349">
        <v>0</v>
      </c>
      <c r="F598" s="346">
        <v>0</v>
      </c>
      <c r="G598" s="347">
        <f>E598-F598</f>
        <v>0</v>
      </c>
      <c r="H598" s="417">
        <f t="shared" si="63"/>
        <v>0</v>
      </c>
      <c r="I598" s="348">
        <f t="shared" si="63"/>
        <v>0</v>
      </c>
      <c r="J598" s="349">
        <v>0</v>
      </c>
      <c r="K598" s="346">
        <v>0</v>
      </c>
      <c r="L598" s="347">
        <f>J598-K598</f>
        <v>0</v>
      </c>
      <c r="M598" s="417">
        <f t="shared" si="64"/>
        <v>1</v>
      </c>
      <c r="N598" s="348">
        <f t="shared" si="65"/>
        <v>0.25</v>
      </c>
      <c r="O598" s="349">
        <v>0.5</v>
      </c>
      <c r="P598" s="346">
        <v>0</v>
      </c>
      <c r="Q598" s="347">
        <f>O598-P598</f>
        <v>0.5</v>
      </c>
      <c r="R598" s="417">
        <f t="shared" si="66"/>
        <v>0</v>
      </c>
      <c r="S598" s="348">
        <f t="shared" si="67"/>
        <v>0</v>
      </c>
      <c r="T598" s="349">
        <v>0.5</v>
      </c>
      <c r="U598" s="346">
        <v>0.16666666666666669</v>
      </c>
      <c r="V598" s="347">
        <f>T598-U598</f>
        <v>0.33333333333333331</v>
      </c>
      <c r="W598" s="417">
        <f t="shared" si="68"/>
        <v>4</v>
      </c>
      <c r="X598" s="348">
        <f t="shared" si="69"/>
        <v>1</v>
      </c>
      <c r="Y598" s="349">
        <v>0.5</v>
      </c>
      <c r="Z598" s="346">
        <v>0.66666666666666674</v>
      </c>
      <c r="AA598" s="347">
        <f>Y598-Z598</f>
        <v>-0.16666666666666674</v>
      </c>
      <c r="AB598" s="417">
        <f t="shared" si="70"/>
        <v>0</v>
      </c>
      <c r="AC598" s="348">
        <f t="shared" si="71"/>
        <v>0</v>
      </c>
      <c r="AD598" s="349">
        <v>0</v>
      </c>
      <c r="AE598" s="346">
        <v>0.5</v>
      </c>
      <c r="AF598" s="347">
        <f>AD598-AE598</f>
        <v>-0.5</v>
      </c>
    </row>
    <row r="599" spans="1:32" ht="13.5" x14ac:dyDescent="0.25">
      <c r="A599" s="407"/>
      <c r="B599" s="428" t="s">
        <v>10</v>
      </c>
      <c r="C599" s="417">
        <f t="shared" si="62"/>
        <v>11</v>
      </c>
      <c r="D599" s="348">
        <f t="shared" si="62"/>
        <v>0.7857142857142857</v>
      </c>
      <c r="E599" s="349">
        <v>0.90900000000000003</v>
      </c>
      <c r="F599" s="346">
        <v>0.75362318840579701</v>
      </c>
      <c r="G599" s="347">
        <f>E599-F599</f>
        <v>0.15537681159420302</v>
      </c>
      <c r="H599" s="417">
        <f t="shared" si="63"/>
        <v>7</v>
      </c>
      <c r="I599" s="348">
        <f t="shared" si="63"/>
        <v>0.5</v>
      </c>
      <c r="J599" s="349">
        <v>0.182</v>
      </c>
      <c r="K599" s="346">
        <v>0.11594202898550725</v>
      </c>
      <c r="L599" s="347">
        <f>J599-K599</f>
        <v>6.6057971014492747E-2</v>
      </c>
      <c r="M599" s="417">
        <f t="shared" si="64"/>
        <v>2</v>
      </c>
      <c r="N599" s="348">
        <f t="shared" si="65"/>
        <v>0.14285714285714285</v>
      </c>
      <c r="O599" s="349">
        <v>4.4999999999999998E-2</v>
      </c>
      <c r="P599" s="346">
        <v>0.11594202898550725</v>
      </c>
      <c r="Q599" s="347">
        <f>O599-P599</f>
        <v>-7.0942028985507249E-2</v>
      </c>
      <c r="R599" s="417">
        <f t="shared" si="66"/>
        <v>6</v>
      </c>
      <c r="S599" s="348">
        <f t="shared" si="67"/>
        <v>0.42857142857142855</v>
      </c>
      <c r="T599" s="349">
        <v>0.59099999999999997</v>
      </c>
      <c r="U599" s="346">
        <v>0.66666666666666674</v>
      </c>
      <c r="V599" s="347">
        <f>T599-U599</f>
        <v>-7.5666666666666771E-2</v>
      </c>
      <c r="W599" s="417">
        <f t="shared" si="68"/>
        <v>2</v>
      </c>
      <c r="X599" s="348">
        <f t="shared" si="69"/>
        <v>0.14285714285714285</v>
      </c>
      <c r="Y599" s="349">
        <v>4.4999999999999998E-2</v>
      </c>
      <c r="Z599" s="346">
        <v>5.7971014492753624E-2</v>
      </c>
      <c r="AA599" s="347">
        <f>Y599-Z599</f>
        <v>-1.2971014492753626E-2</v>
      </c>
      <c r="AB599" s="417">
        <f t="shared" si="70"/>
        <v>5</v>
      </c>
      <c r="AC599" s="348">
        <f t="shared" si="71"/>
        <v>0.35714285714285715</v>
      </c>
      <c r="AD599" s="349">
        <v>9.0999999999999998E-2</v>
      </c>
      <c r="AE599" s="346">
        <v>0.14492753623188406</v>
      </c>
      <c r="AF599" s="347">
        <f>AD599-AE599</f>
        <v>-5.3927536231884066E-2</v>
      </c>
    </row>
    <row r="600" spans="1:32" ht="13.5" x14ac:dyDescent="0.25">
      <c r="A600" s="407"/>
      <c r="B600" s="428" t="s">
        <v>42</v>
      </c>
      <c r="C600" s="417">
        <f t="shared" si="62"/>
        <v>0</v>
      </c>
      <c r="D600" s="348">
        <f t="shared" si="62"/>
        <v>0</v>
      </c>
      <c r="E600" s="349"/>
      <c r="F600" s="346"/>
      <c r="G600" s="347"/>
      <c r="H600" s="417">
        <f t="shared" si="63"/>
        <v>0</v>
      </c>
      <c r="I600" s="348">
        <f t="shared" si="63"/>
        <v>0</v>
      </c>
      <c r="J600" s="349"/>
      <c r="K600" s="346"/>
      <c r="L600" s="347"/>
      <c r="M600" s="417">
        <f t="shared" si="64"/>
        <v>1</v>
      </c>
      <c r="N600" s="348">
        <f t="shared" si="65"/>
        <v>0.2</v>
      </c>
      <c r="O600" s="349"/>
      <c r="P600" s="346"/>
      <c r="Q600" s="347"/>
      <c r="R600" s="417">
        <f t="shared" si="66"/>
        <v>3</v>
      </c>
      <c r="S600" s="348">
        <f t="shared" si="67"/>
        <v>0.6</v>
      </c>
      <c r="T600" s="349"/>
      <c r="U600" s="346"/>
      <c r="V600" s="347"/>
      <c r="W600" s="417">
        <f t="shared" si="68"/>
        <v>2</v>
      </c>
      <c r="X600" s="348">
        <f t="shared" si="69"/>
        <v>0.4</v>
      </c>
      <c r="Y600" s="349"/>
      <c r="Z600" s="346"/>
      <c r="AA600" s="347"/>
      <c r="AB600" s="417">
        <f t="shared" si="70"/>
        <v>0</v>
      </c>
      <c r="AC600" s="348">
        <f t="shared" si="71"/>
        <v>0</v>
      </c>
      <c r="AD600" s="349"/>
      <c r="AE600" s="346"/>
      <c r="AF600" s="347"/>
    </row>
    <row r="601" spans="1:32" ht="13.5" x14ac:dyDescent="0.25">
      <c r="A601" s="407"/>
      <c r="B601" s="428" t="s">
        <v>5</v>
      </c>
      <c r="C601" s="417">
        <f t="shared" si="62"/>
        <v>6</v>
      </c>
      <c r="D601" s="348">
        <f t="shared" si="62"/>
        <v>0.15</v>
      </c>
      <c r="E601" s="349">
        <v>3.2000000000000001E-2</v>
      </c>
      <c r="F601" s="346">
        <v>0.12</v>
      </c>
      <c r="G601" s="347">
        <f>E601-F601</f>
        <v>-8.7999999999999995E-2</v>
      </c>
      <c r="H601" s="417">
        <f t="shared" si="63"/>
        <v>4</v>
      </c>
      <c r="I601" s="348">
        <f t="shared" si="63"/>
        <v>0.1</v>
      </c>
      <c r="J601" s="349">
        <v>0.22600000000000001</v>
      </c>
      <c r="K601" s="346">
        <v>0.12</v>
      </c>
      <c r="L601" s="347">
        <f>J601-K601</f>
        <v>0.10600000000000001</v>
      </c>
      <c r="M601" s="417">
        <f t="shared" si="64"/>
        <v>5</v>
      </c>
      <c r="N601" s="348">
        <f t="shared" si="65"/>
        <v>0.125</v>
      </c>
      <c r="O601" s="349">
        <v>6.5000000000000002E-2</v>
      </c>
      <c r="P601" s="346">
        <v>0.12</v>
      </c>
      <c r="Q601" s="347">
        <f>O601-P601</f>
        <v>-5.4999999999999993E-2</v>
      </c>
      <c r="R601" s="417">
        <f t="shared" si="66"/>
        <v>22</v>
      </c>
      <c r="S601" s="348">
        <f t="shared" si="67"/>
        <v>0.55000000000000004</v>
      </c>
      <c r="T601" s="349">
        <v>0.51600000000000001</v>
      </c>
      <c r="U601" s="346">
        <v>0.52</v>
      </c>
      <c r="V601" s="347">
        <f>T601-U601</f>
        <v>-4.0000000000000036E-3</v>
      </c>
      <c r="W601" s="417">
        <f t="shared" si="68"/>
        <v>2</v>
      </c>
      <c r="X601" s="348">
        <f t="shared" si="69"/>
        <v>0.05</v>
      </c>
      <c r="Y601" s="349">
        <v>6.5000000000000002E-2</v>
      </c>
      <c r="Z601" s="346">
        <v>0.24</v>
      </c>
      <c r="AA601" s="347">
        <f>Y601-Z601</f>
        <v>-0.17499999999999999</v>
      </c>
      <c r="AB601" s="417">
        <f t="shared" si="70"/>
        <v>23</v>
      </c>
      <c r="AC601" s="348">
        <f t="shared" si="71"/>
        <v>0.57499999999999996</v>
      </c>
      <c r="AD601" s="349">
        <v>0.48399999999999999</v>
      </c>
      <c r="AE601" s="346">
        <v>0.4</v>
      </c>
      <c r="AF601" s="347">
        <f>AD601-AE601</f>
        <v>8.3999999999999964E-2</v>
      </c>
    </row>
    <row r="602" spans="1:32" ht="13.5" x14ac:dyDescent="0.25">
      <c r="A602" s="407"/>
      <c r="B602" s="428" t="s">
        <v>12</v>
      </c>
      <c r="C602" s="417">
        <f t="shared" si="62"/>
        <v>0</v>
      </c>
      <c r="D602" s="348">
        <f t="shared" si="62"/>
        <v>0</v>
      </c>
      <c r="E602" s="349">
        <v>0</v>
      </c>
      <c r="F602" s="346">
        <v>0</v>
      </c>
      <c r="G602" s="347">
        <f>E602-F602</f>
        <v>0</v>
      </c>
      <c r="H602" s="417">
        <f t="shared" si="63"/>
        <v>0</v>
      </c>
      <c r="I602" s="348">
        <f t="shared" si="63"/>
        <v>0</v>
      </c>
      <c r="J602" s="349">
        <v>0.8</v>
      </c>
      <c r="K602" s="346">
        <v>0</v>
      </c>
      <c r="L602" s="347">
        <f>J602-K602</f>
        <v>0.8</v>
      </c>
      <c r="M602" s="417">
        <f t="shared" si="64"/>
        <v>2</v>
      </c>
      <c r="N602" s="348">
        <f t="shared" si="65"/>
        <v>0.2857142857142857</v>
      </c>
      <c r="O602" s="349">
        <v>0.2</v>
      </c>
      <c r="P602" s="346">
        <v>0</v>
      </c>
      <c r="Q602" s="347">
        <f>O602-P602</f>
        <v>0.2</v>
      </c>
      <c r="R602" s="417">
        <f t="shared" si="66"/>
        <v>5</v>
      </c>
      <c r="S602" s="348">
        <f t="shared" si="67"/>
        <v>0.7142857142857143</v>
      </c>
      <c r="T602" s="349">
        <v>0</v>
      </c>
      <c r="U602" s="346">
        <v>0</v>
      </c>
      <c r="V602" s="347">
        <f>T602-U602</f>
        <v>0</v>
      </c>
      <c r="W602" s="417">
        <f t="shared" si="68"/>
        <v>0</v>
      </c>
      <c r="X602" s="348">
        <f t="shared" si="69"/>
        <v>0</v>
      </c>
      <c r="Y602" s="349">
        <v>0.4</v>
      </c>
      <c r="Z602" s="346">
        <v>0</v>
      </c>
      <c r="AA602" s="347">
        <f>Y602-Z602</f>
        <v>0.4</v>
      </c>
      <c r="AB602" s="417">
        <f t="shared" si="70"/>
        <v>0</v>
      </c>
      <c r="AC602" s="348">
        <f t="shared" si="71"/>
        <v>0</v>
      </c>
      <c r="AD602" s="349">
        <v>0.4</v>
      </c>
      <c r="AE602" s="346">
        <v>0.5</v>
      </c>
      <c r="AF602" s="347">
        <f>AD602-AE602</f>
        <v>-9.9999999999999978E-2</v>
      </c>
    </row>
    <row r="603" spans="1:32" ht="13.5" x14ac:dyDescent="0.25">
      <c r="A603" s="407"/>
      <c r="B603" s="428" t="s">
        <v>14</v>
      </c>
      <c r="C603" s="417">
        <f t="shared" si="62"/>
        <v>0</v>
      </c>
      <c r="D603" s="348">
        <f t="shared" si="62"/>
        <v>0</v>
      </c>
      <c r="E603" s="349">
        <v>0</v>
      </c>
      <c r="F603" s="346">
        <v>6.6666666666666666E-2</v>
      </c>
      <c r="G603" s="347">
        <f>E603-F603</f>
        <v>-6.6666666666666666E-2</v>
      </c>
      <c r="H603" s="417">
        <f t="shared" si="63"/>
        <v>0</v>
      </c>
      <c r="I603" s="348">
        <f t="shared" si="63"/>
        <v>0</v>
      </c>
      <c r="J603" s="349">
        <v>0</v>
      </c>
      <c r="K603" s="346">
        <v>6.6666666666666666E-2</v>
      </c>
      <c r="L603" s="347">
        <f>J603-K603</f>
        <v>-6.6666666666666666E-2</v>
      </c>
      <c r="M603" s="417">
        <f t="shared" si="64"/>
        <v>0</v>
      </c>
      <c r="N603" s="348">
        <f t="shared" si="65"/>
        <v>0</v>
      </c>
      <c r="O603" s="349">
        <v>7.6999999999999999E-2</v>
      </c>
      <c r="P603" s="346">
        <v>6.6666666666666666E-2</v>
      </c>
      <c r="Q603" s="347">
        <f>O603-P603</f>
        <v>1.0333333333333333E-2</v>
      </c>
      <c r="R603" s="417">
        <f t="shared" si="66"/>
        <v>0</v>
      </c>
      <c r="S603" s="348">
        <f t="shared" si="67"/>
        <v>0</v>
      </c>
      <c r="T603" s="349">
        <v>0.154</v>
      </c>
      <c r="U603" s="346">
        <v>0.5</v>
      </c>
      <c r="V603" s="347">
        <f>T603-U603</f>
        <v>-0.34599999999999997</v>
      </c>
      <c r="W603" s="417">
        <f t="shared" si="68"/>
        <v>0</v>
      </c>
      <c r="X603" s="348">
        <f t="shared" si="69"/>
        <v>0</v>
      </c>
      <c r="Y603" s="349">
        <v>7.6999999999999999E-2</v>
      </c>
      <c r="Z603" s="346">
        <v>0.43333333333333335</v>
      </c>
      <c r="AA603" s="347">
        <f>Y603-Z603</f>
        <v>-0.35633333333333334</v>
      </c>
      <c r="AB603" s="417">
        <f t="shared" si="70"/>
        <v>2</v>
      </c>
      <c r="AC603" s="348">
        <f t="shared" si="71"/>
        <v>1</v>
      </c>
      <c r="AD603" s="349">
        <v>0.69199999999999995</v>
      </c>
      <c r="AE603" s="346">
        <v>0.3</v>
      </c>
      <c r="AF603" s="347">
        <f>AD603-AE603</f>
        <v>0.39199999999999996</v>
      </c>
    </row>
    <row r="604" spans="1:32" ht="13.5" x14ac:dyDescent="0.25">
      <c r="A604" s="407"/>
      <c r="B604" s="428" t="s">
        <v>15</v>
      </c>
      <c r="C604" s="417">
        <f t="shared" si="62"/>
        <v>0</v>
      </c>
      <c r="D604" s="348">
        <f t="shared" si="62"/>
        <v>0</v>
      </c>
      <c r="E604" s="349">
        <v>0</v>
      </c>
      <c r="F604" s="346"/>
      <c r="G604" s="347"/>
      <c r="H604" s="417">
        <f t="shared" si="63"/>
        <v>0</v>
      </c>
      <c r="I604" s="348">
        <f t="shared" si="63"/>
        <v>0</v>
      </c>
      <c r="J604" s="349">
        <v>0</v>
      </c>
      <c r="K604" s="346"/>
      <c r="L604" s="347"/>
      <c r="M604" s="417">
        <f t="shared" si="64"/>
        <v>0</v>
      </c>
      <c r="N604" s="348">
        <f t="shared" si="65"/>
        <v>0</v>
      </c>
      <c r="O604" s="349">
        <v>0</v>
      </c>
      <c r="P604" s="346"/>
      <c r="Q604" s="347"/>
      <c r="R604" s="417">
        <f t="shared" si="66"/>
        <v>0</v>
      </c>
      <c r="S604" s="348">
        <f t="shared" si="67"/>
        <v>0</v>
      </c>
      <c r="T604" s="349">
        <v>0</v>
      </c>
      <c r="U604" s="346"/>
      <c r="V604" s="347"/>
      <c r="W604" s="417">
        <f t="shared" si="68"/>
        <v>0</v>
      </c>
      <c r="X604" s="348">
        <f t="shared" si="69"/>
        <v>0</v>
      </c>
      <c r="Y604" s="349">
        <v>0</v>
      </c>
      <c r="Z604" s="346"/>
      <c r="AA604" s="347"/>
      <c r="AB604" s="417">
        <f t="shared" si="70"/>
        <v>1</v>
      </c>
      <c r="AC604" s="348">
        <f t="shared" si="71"/>
        <v>1</v>
      </c>
      <c r="AD604" s="349">
        <v>1</v>
      </c>
      <c r="AE604" s="346"/>
      <c r="AF604" s="347"/>
    </row>
    <row r="605" spans="1:32" ht="13.5" x14ac:dyDescent="0.25">
      <c r="A605" s="407"/>
      <c r="B605" s="428" t="s">
        <v>16</v>
      </c>
      <c r="C605" s="417">
        <f t="shared" si="62"/>
        <v>0</v>
      </c>
      <c r="D605" s="348">
        <f t="shared" si="62"/>
        <v>0</v>
      </c>
      <c r="E605" s="349">
        <v>0</v>
      </c>
      <c r="F605" s="346"/>
      <c r="G605" s="347"/>
      <c r="H605" s="417">
        <f t="shared" si="63"/>
        <v>0</v>
      </c>
      <c r="I605" s="348">
        <f t="shared" si="63"/>
        <v>0</v>
      </c>
      <c r="J605" s="349">
        <v>0.1</v>
      </c>
      <c r="K605" s="346"/>
      <c r="L605" s="347"/>
      <c r="M605" s="417">
        <f t="shared" si="64"/>
        <v>0</v>
      </c>
      <c r="N605" s="348">
        <f t="shared" si="65"/>
        <v>0</v>
      </c>
      <c r="O605" s="349">
        <v>0</v>
      </c>
      <c r="P605" s="346"/>
      <c r="Q605" s="347"/>
      <c r="R605" s="417">
        <f t="shared" si="66"/>
        <v>108</v>
      </c>
      <c r="S605" s="348">
        <f t="shared" si="67"/>
        <v>1</v>
      </c>
      <c r="T605" s="349">
        <v>0.9</v>
      </c>
      <c r="U605" s="346"/>
      <c r="V605" s="347"/>
      <c r="W605" s="417">
        <f t="shared" si="68"/>
        <v>0</v>
      </c>
      <c r="X605" s="348">
        <f t="shared" si="69"/>
        <v>0</v>
      </c>
      <c r="Y605" s="349">
        <v>0</v>
      </c>
      <c r="Z605" s="346"/>
      <c r="AA605" s="347"/>
      <c r="AB605" s="417">
        <f t="shared" si="70"/>
        <v>1</v>
      </c>
      <c r="AC605" s="348">
        <f t="shared" si="71"/>
        <v>9.2592592592592587E-3</v>
      </c>
      <c r="AD605" s="349">
        <v>0.23300000000000001</v>
      </c>
      <c r="AE605" s="346"/>
      <c r="AF605" s="347"/>
    </row>
    <row r="606" spans="1:32" ht="13.5" x14ac:dyDescent="0.25">
      <c r="A606" s="407"/>
      <c r="B606" s="428" t="s">
        <v>35</v>
      </c>
      <c r="C606" s="417">
        <f t="shared" si="62"/>
        <v>0</v>
      </c>
      <c r="D606" s="348">
        <f t="shared" si="62"/>
        <v>0</v>
      </c>
      <c r="E606" s="349"/>
      <c r="F606" s="346"/>
      <c r="G606" s="347"/>
      <c r="H606" s="417">
        <f t="shared" si="63"/>
        <v>0</v>
      </c>
      <c r="I606" s="348">
        <f t="shared" si="63"/>
        <v>0</v>
      </c>
      <c r="J606" s="349"/>
      <c r="K606" s="346"/>
      <c r="L606" s="347"/>
      <c r="M606" s="417">
        <f t="shared" si="64"/>
        <v>0</v>
      </c>
      <c r="N606" s="348">
        <f t="shared" si="65"/>
        <v>0</v>
      </c>
      <c r="O606" s="349"/>
      <c r="P606" s="346"/>
      <c r="Q606" s="347"/>
      <c r="R606" s="417">
        <f t="shared" si="66"/>
        <v>2</v>
      </c>
      <c r="S606" s="348">
        <f t="shared" si="67"/>
        <v>1</v>
      </c>
      <c r="T606" s="349"/>
      <c r="U606" s="346"/>
      <c r="V606" s="347"/>
      <c r="W606" s="417">
        <f t="shared" si="68"/>
        <v>1</v>
      </c>
      <c r="X606" s="348">
        <f t="shared" si="69"/>
        <v>0.5</v>
      </c>
      <c r="Y606" s="349"/>
      <c r="Z606" s="346"/>
      <c r="AA606" s="347"/>
      <c r="AB606" s="417">
        <f t="shared" si="70"/>
        <v>0</v>
      </c>
      <c r="AC606" s="348">
        <f t="shared" si="71"/>
        <v>0</v>
      </c>
      <c r="AD606" s="349"/>
      <c r="AE606" s="346"/>
      <c r="AF606" s="347"/>
    </row>
    <row r="607" spans="1:32" ht="13.5" x14ac:dyDescent="0.25">
      <c r="A607" s="407"/>
      <c r="B607" s="428" t="s">
        <v>17</v>
      </c>
      <c r="C607" s="417">
        <f t="shared" si="62"/>
        <v>0</v>
      </c>
      <c r="D607" s="348">
        <f t="shared" si="62"/>
        <v>0</v>
      </c>
      <c r="E607" s="349">
        <v>5.8999999999999997E-2</v>
      </c>
      <c r="F607" s="346"/>
      <c r="G607" s="347"/>
      <c r="H607" s="417">
        <f t="shared" si="63"/>
        <v>0</v>
      </c>
      <c r="I607" s="348">
        <f t="shared" si="63"/>
        <v>0</v>
      </c>
      <c r="J607" s="349">
        <v>5.8999999999999997E-2</v>
      </c>
      <c r="K607" s="346"/>
      <c r="L607" s="347"/>
      <c r="M607" s="417">
        <f t="shared" si="64"/>
        <v>1</v>
      </c>
      <c r="N607" s="348">
        <f t="shared" si="65"/>
        <v>1</v>
      </c>
      <c r="O607" s="349">
        <v>0.76500000000000001</v>
      </c>
      <c r="P607" s="346"/>
      <c r="Q607" s="347"/>
      <c r="R607" s="417">
        <f t="shared" si="66"/>
        <v>1</v>
      </c>
      <c r="S607" s="348">
        <f t="shared" si="67"/>
        <v>1</v>
      </c>
      <c r="T607" s="349">
        <v>0.94099999999999995</v>
      </c>
      <c r="U607" s="346"/>
      <c r="V607" s="347"/>
      <c r="W607" s="417">
        <f t="shared" si="68"/>
        <v>1</v>
      </c>
      <c r="X607" s="348">
        <f t="shared" si="69"/>
        <v>1</v>
      </c>
      <c r="Y607" s="349">
        <v>0.94099999999999995</v>
      </c>
      <c r="Z607" s="346"/>
      <c r="AA607" s="347"/>
      <c r="AB607" s="417">
        <f t="shared" si="70"/>
        <v>1</v>
      </c>
      <c r="AC607" s="348">
        <f t="shared" si="71"/>
        <v>1</v>
      </c>
      <c r="AD607" s="349">
        <v>5.8999999999999997E-2</v>
      </c>
      <c r="AE607" s="346"/>
      <c r="AF607" s="347"/>
    </row>
    <row r="608" spans="1:32" ht="13.15" customHeight="1" x14ac:dyDescent="0.25">
      <c r="A608" s="407"/>
      <c r="B608" s="428" t="s">
        <v>138</v>
      </c>
      <c r="C608" s="417">
        <f t="shared" si="62"/>
        <v>0</v>
      </c>
      <c r="D608" s="348">
        <f t="shared" si="62"/>
        <v>0</v>
      </c>
      <c r="E608" s="349">
        <v>0</v>
      </c>
      <c r="F608" s="346"/>
      <c r="G608" s="347"/>
      <c r="H608" s="417">
        <f t="shared" si="63"/>
        <v>0</v>
      </c>
      <c r="I608" s="348">
        <f t="shared" si="63"/>
        <v>0</v>
      </c>
      <c r="J608" s="349">
        <v>0</v>
      </c>
      <c r="K608" s="346"/>
      <c r="L608" s="347"/>
      <c r="M608" s="417">
        <f t="shared" si="64"/>
        <v>0</v>
      </c>
      <c r="N608" s="348">
        <f t="shared" si="65"/>
        <v>0</v>
      </c>
      <c r="O608" s="349">
        <v>0</v>
      </c>
      <c r="P608" s="346"/>
      <c r="Q608" s="347"/>
      <c r="R608" s="417">
        <f t="shared" si="66"/>
        <v>5</v>
      </c>
      <c r="S608" s="348">
        <f t="shared" si="67"/>
        <v>1</v>
      </c>
      <c r="T608" s="349">
        <v>1</v>
      </c>
      <c r="U608" s="346"/>
      <c r="V608" s="347"/>
      <c r="W608" s="417">
        <f t="shared" si="68"/>
        <v>0</v>
      </c>
      <c r="X608" s="348">
        <f t="shared" si="69"/>
        <v>0</v>
      </c>
      <c r="Y608" s="349">
        <v>0</v>
      </c>
      <c r="Z608" s="346"/>
      <c r="AA608" s="347"/>
      <c r="AB608" s="417">
        <f t="shared" si="70"/>
        <v>0</v>
      </c>
      <c r="AC608" s="348">
        <f t="shared" si="71"/>
        <v>0</v>
      </c>
      <c r="AD608" s="349">
        <v>0</v>
      </c>
      <c r="AE608" s="346"/>
      <c r="AF608" s="347"/>
    </row>
    <row r="609" spans="1:32" ht="13.15" customHeight="1" x14ac:dyDescent="0.25">
      <c r="A609" s="407"/>
      <c r="B609" s="428" t="s">
        <v>18</v>
      </c>
      <c r="C609" s="417">
        <f t="shared" si="62"/>
        <v>3</v>
      </c>
      <c r="D609" s="348">
        <f t="shared" si="62"/>
        <v>0.5</v>
      </c>
      <c r="E609" s="349">
        <v>0.66700000000000004</v>
      </c>
      <c r="F609" s="346">
        <v>0.70370370370370372</v>
      </c>
      <c r="G609" s="347">
        <f>E609-F609</f>
        <v>-3.6703703703703683E-2</v>
      </c>
      <c r="H609" s="417">
        <f t="shared" si="63"/>
        <v>1</v>
      </c>
      <c r="I609" s="348">
        <f t="shared" si="63"/>
        <v>0.16666666666666666</v>
      </c>
      <c r="J609" s="349">
        <v>0</v>
      </c>
      <c r="K609" s="346">
        <v>0.1851851851851852</v>
      </c>
      <c r="L609" s="347">
        <f>J609-K609</f>
        <v>-0.1851851851851852</v>
      </c>
      <c r="M609" s="417">
        <f t="shared" si="64"/>
        <v>2</v>
      </c>
      <c r="N609" s="348">
        <f t="shared" si="65"/>
        <v>0.33333333333333331</v>
      </c>
      <c r="O609" s="349">
        <v>0.44400000000000001</v>
      </c>
      <c r="P609" s="346">
        <v>0.1851851851851852</v>
      </c>
      <c r="Q609" s="347">
        <f>O609-P609</f>
        <v>0.25881481481481483</v>
      </c>
      <c r="R609" s="417">
        <f t="shared" si="66"/>
        <v>1</v>
      </c>
      <c r="S609" s="348">
        <f t="shared" si="67"/>
        <v>0.16666666666666666</v>
      </c>
      <c r="T609" s="349">
        <v>0.55600000000000005</v>
      </c>
      <c r="U609" s="346">
        <v>0.44444444444444442</v>
      </c>
      <c r="V609" s="347">
        <f>T609-U609</f>
        <v>0.11155555555555563</v>
      </c>
      <c r="W609" s="417">
        <f t="shared" si="68"/>
        <v>0</v>
      </c>
      <c r="X609" s="348">
        <f t="shared" si="69"/>
        <v>0</v>
      </c>
      <c r="Y609" s="349">
        <v>0.111</v>
      </c>
      <c r="Z609" s="346">
        <v>0</v>
      </c>
      <c r="AA609" s="347">
        <f>Y609-Z609</f>
        <v>0.111</v>
      </c>
      <c r="AB609" s="417">
        <f t="shared" si="70"/>
        <v>4</v>
      </c>
      <c r="AC609" s="348">
        <f t="shared" si="71"/>
        <v>0.66666666666666663</v>
      </c>
      <c r="AD609" s="349">
        <v>0.111</v>
      </c>
      <c r="AE609" s="346">
        <v>0.1851851851851852</v>
      </c>
      <c r="AF609" s="347">
        <f>AD609-AE609</f>
        <v>-7.4185185185185201E-2</v>
      </c>
    </row>
    <row r="610" spans="1:32" ht="13.15" customHeight="1" x14ac:dyDescent="0.25">
      <c r="A610" s="407"/>
      <c r="B610" s="428" t="s">
        <v>19</v>
      </c>
      <c r="C610" s="417">
        <f t="shared" si="62"/>
        <v>0</v>
      </c>
      <c r="D610" s="348">
        <f t="shared" si="62"/>
        <v>0</v>
      </c>
      <c r="E610" s="349">
        <v>0</v>
      </c>
      <c r="F610" s="346">
        <v>0</v>
      </c>
      <c r="G610" s="347">
        <f>E610-F610</f>
        <v>0</v>
      </c>
      <c r="H610" s="417">
        <f t="shared" si="63"/>
        <v>1</v>
      </c>
      <c r="I610" s="348">
        <f t="shared" si="63"/>
        <v>0.5</v>
      </c>
      <c r="J610" s="349">
        <v>0</v>
      </c>
      <c r="K610" s="346">
        <v>0.14285714285714288</v>
      </c>
      <c r="L610" s="347">
        <f>J610-K610</f>
        <v>-0.14285714285714288</v>
      </c>
      <c r="M610" s="417">
        <f t="shared" si="64"/>
        <v>0</v>
      </c>
      <c r="N610" s="348">
        <f t="shared" si="65"/>
        <v>0</v>
      </c>
      <c r="O610" s="349">
        <v>0</v>
      </c>
      <c r="P610" s="346">
        <v>0.14285714285714288</v>
      </c>
      <c r="Q610" s="347">
        <f>O610-P610</f>
        <v>-0.14285714285714288</v>
      </c>
      <c r="R610" s="417">
        <f t="shared" si="66"/>
        <v>1</v>
      </c>
      <c r="S610" s="348">
        <f t="shared" si="67"/>
        <v>0.5</v>
      </c>
      <c r="T610" s="349">
        <v>0</v>
      </c>
      <c r="U610" s="346">
        <v>0.57142857142857151</v>
      </c>
      <c r="V610" s="347">
        <f>T610-U610</f>
        <v>-0.57142857142857151</v>
      </c>
      <c r="W610" s="417">
        <f t="shared" si="68"/>
        <v>0</v>
      </c>
      <c r="X610" s="348">
        <f t="shared" si="69"/>
        <v>0</v>
      </c>
      <c r="Y610" s="349">
        <v>0</v>
      </c>
      <c r="Z610" s="346">
        <v>0.42857142857142855</v>
      </c>
      <c r="AA610" s="347">
        <f>Y610-Z610</f>
        <v>-0.42857142857142855</v>
      </c>
      <c r="AB610" s="417">
        <f t="shared" si="70"/>
        <v>1</v>
      </c>
      <c r="AC610" s="348">
        <f t="shared" si="71"/>
        <v>0.5</v>
      </c>
      <c r="AD610" s="349">
        <v>0</v>
      </c>
      <c r="AE610" s="346">
        <v>0.28571428571428575</v>
      </c>
      <c r="AF610" s="347">
        <f>AD610-AE610</f>
        <v>-0.28571428571428575</v>
      </c>
    </row>
    <row r="611" spans="1:32" ht="13.15" customHeight="1" x14ac:dyDescent="0.25">
      <c r="A611" s="407"/>
      <c r="B611" s="428" t="s">
        <v>20</v>
      </c>
      <c r="C611" s="417">
        <f t="shared" si="62"/>
        <v>1</v>
      </c>
      <c r="D611" s="348">
        <f t="shared" si="62"/>
        <v>9.0909090909090912E-2</v>
      </c>
      <c r="E611" s="349">
        <v>0</v>
      </c>
      <c r="F611" s="346"/>
      <c r="G611" s="347"/>
      <c r="H611" s="417">
        <f t="shared" si="63"/>
        <v>1</v>
      </c>
      <c r="I611" s="348">
        <f t="shared" si="63"/>
        <v>9.0909090909090912E-2</v>
      </c>
      <c r="J611" s="349">
        <v>0.25</v>
      </c>
      <c r="K611" s="346"/>
      <c r="L611" s="347"/>
      <c r="M611" s="417">
        <f t="shared" si="64"/>
        <v>1</v>
      </c>
      <c r="N611" s="348">
        <f t="shared" si="65"/>
        <v>9.0909090909090912E-2</v>
      </c>
      <c r="O611" s="349">
        <v>0.05</v>
      </c>
      <c r="P611" s="346"/>
      <c r="Q611" s="347"/>
      <c r="R611" s="417">
        <f t="shared" si="66"/>
        <v>10</v>
      </c>
      <c r="S611" s="348">
        <f t="shared" si="67"/>
        <v>0.90909090909090906</v>
      </c>
      <c r="T611" s="349">
        <v>0.8</v>
      </c>
      <c r="U611" s="346"/>
      <c r="V611" s="347"/>
      <c r="W611" s="417">
        <f t="shared" si="68"/>
        <v>0</v>
      </c>
      <c r="X611" s="348">
        <f t="shared" si="69"/>
        <v>0</v>
      </c>
      <c r="Y611" s="349">
        <v>0.05</v>
      </c>
      <c r="Z611" s="346"/>
      <c r="AA611" s="347"/>
      <c r="AB611" s="417">
        <f t="shared" si="70"/>
        <v>1</v>
      </c>
      <c r="AC611" s="348">
        <f t="shared" si="71"/>
        <v>9.0909090909090912E-2</v>
      </c>
      <c r="AD611" s="349">
        <v>0.2</v>
      </c>
      <c r="AE611" s="346"/>
      <c r="AF611" s="347"/>
    </row>
    <row r="612" spans="1:32" ht="13.15" customHeight="1" x14ac:dyDescent="0.25">
      <c r="A612" s="407"/>
      <c r="B612" s="428" t="s">
        <v>36</v>
      </c>
      <c r="C612" s="417">
        <f t="shared" si="62"/>
        <v>0</v>
      </c>
      <c r="D612" s="348">
        <f t="shared" si="62"/>
        <v>0</v>
      </c>
      <c r="E612" s="349"/>
      <c r="F612" s="346"/>
      <c r="G612" s="347"/>
      <c r="H612" s="417">
        <f t="shared" si="63"/>
        <v>2</v>
      </c>
      <c r="I612" s="348">
        <f t="shared" si="63"/>
        <v>0.66666666666666663</v>
      </c>
      <c r="J612" s="349"/>
      <c r="K612" s="346"/>
      <c r="L612" s="347"/>
      <c r="M612" s="417">
        <f t="shared" si="64"/>
        <v>0</v>
      </c>
      <c r="N612" s="348">
        <f t="shared" si="65"/>
        <v>0</v>
      </c>
      <c r="O612" s="349"/>
      <c r="P612" s="346"/>
      <c r="Q612" s="347"/>
      <c r="R612" s="417">
        <f t="shared" si="66"/>
        <v>1</v>
      </c>
      <c r="S612" s="348">
        <f t="shared" si="67"/>
        <v>0.33333333333333331</v>
      </c>
      <c r="T612" s="349"/>
      <c r="U612" s="346"/>
      <c r="V612" s="347"/>
      <c r="W612" s="417">
        <f t="shared" si="68"/>
        <v>0</v>
      </c>
      <c r="X612" s="348">
        <f t="shared" si="69"/>
        <v>0</v>
      </c>
      <c r="Y612" s="349"/>
      <c r="Z612" s="346"/>
      <c r="AA612" s="347"/>
      <c r="AB612" s="417">
        <f t="shared" si="70"/>
        <v>3</v>
      </c>
      <c r="AC612" s="348">
        <f t="shared" si="71"/>
        <v>1</v>
      </c>
      <c r="AD612" s="349"/>
      <c r="AE612" s="346"/>
      <c r="AF612" s="347"/>
    </row>
    <row r="613" spans="1:32" ht="13.15" customHeight="1" x14ac:dyDescent="0.25">
      <c r="A613" s="407"/>
      <c r="B613" s="428" t="s">
        <v>37</v>
      </c>
      <c r="C613" s="417">
        <f t="shared" si="62"/>
        <v>3</v>
      </c>
      <c r="D613" s="348">
        <f t="shared" si="62"/>
        <v>0.375</v>
      </c>
      <c r="E613" s="349"/>
      <c r="F613" s="346"/>
      <c r="G613" s="347"/>
      <c r="H613" s="417">
        <f t="shared" si="63"/>
        <v>5</v>
      </c>
      <c r="I613" s="348">
        <f t="shared" si="63"/>
        <v>0.625</v>
      </c>
      <c r="J613" s="349"/>
      <c r="K613" s="346"/>
      <c r="L613" s="347"/>
      <c r="M613" s="417">
        <f t="shared" si="64"/>
        <v>2</v>
      </c>
      <c r="N613" s="348">
        <f t="shared" si="65"/>
        <v>0.25</v>
      </c>
      <c r="O613" s="349"/>
      <c r="P613" s="346"/>
      <c r="Q613" s="347"/>
      <c r="R613" s="417">
        <f t="shared" si="66"/>
        <v>3</v>
      </c>
      <c r="S613" s="348">
        <f t="shared" si="67"/>
        <v>0.375</v>
      </c>
      <c r="T613" s="349"/>
      <c r="U613" s="346"/>
      <c r="V613" s="347"/>
      <c r="W613" s="417">
        <f t="shared" si="68"/>
        <v>5</v>
      </c>
      <c r="X613" s="348">
        <f t="shared" si="69"/>
        <v>0.625</v>
      </c>
      <c r="Y613" s="349"/>
      <c r="Z613" s="346"/>
      <c r="AA613" s="347"/>
      <c r="AB613" s="417">
        <f t="shared" si="70"/>
        <v>7</v>
      </c>
      <c r="AC613" s="348">
        <f t="shared" si="71"/>
        <v>0.875</v>
      </c>
      <c r="AD613" s="349"/>
      <c r="AE613" s="346"/>
      <c r="AF613" s="347"/>
    </row>
    <row r="614" spans="1:32" ht="13.15" customHeight="1" x14ac:dyDescent="0.25">
      <c r="A614" s="407"/>
      <c r="B614" s="428" t="s">
        <v>57</v>
      </c>
      <c r="C614" s="417">
        <f t="shared" si="62"/>
        <v>2</v>
      </c>
      <c r="D614" s="348">
        <f t="shared" si="62"/>
        <v>4.6511627906976744E-2</v>
      </c>
      <c r="E614" s="349">
        <v>3.5000000000000003E-2</v>
      </c>
      <c r="F614" s="346">
        <v>0.02</v>
      </c>
      <c r="G614" s="347">
        <f>E614-F614</f>
        <v>1.5000000000000003E-2</v>
      </c>
      <c r="H614" s="417">
        <f t="shared" si="63"/>
        <v>0</v>
      </c>
      <c r="I614" s="348">
        <f t="shared" si="63"/>
        <v>0</v>
      </c>
      <c r="J614" s="349">
        <v>1.7999999999999999E-2</v>
      </c>
      <c r="K614" s="346">
        <v>0</v>
      </c>
      <c r="L614" s="347">
        <f>J614-K614</f>
        <v>1.7999999999999999E-2</v>
      </c>
      <c r="M614" s="417">
        <f t="shared" si="64"/>
        <v>2</v>
      </c>
      <c r="N614" s="348">
        <f t="shared" si="65"/>
        <v>4.6511627906976744E-2</v>
      </c>
      <c r="O614" s="349">
        <v>1.7999999999999999E-2</v>
      </c>
      <c r="P614" s="346">
        <v>0</v>
      </c>
      <c r="Q614" s="347">
        <f>O614-P614</f>
        <v>1.7999999999999999E-2</v>
      </c>
      <c r="R614" s="417">
        <f t="shared" si="66"/>
        <v>40</v>
      </c>
      <c r="S614" s="348">
        <f t="shared" si="67"/>
        <v>0.93023255813953487</v>
      </c>
      <c r="T614" s="349">
        <v>1</v>
      </c>
      <c r="U614" s="346">
        <v>0.96</v>
      </c>
      <c r="V614" s="347">
        <f>T614-U614</f>
        <v>4.0000000000000036E-2</v>
      </c>
      <c r="W614" s="417">
        <f t="shared" si="68"/>
        <v>2</v>
      </c>
      <c r="X614" s="348">
        <f t="shared" si="69"/>
        <v>4.6511627906976744E-2</v>
      </c>
      <c r="Y614" s="349">
        <v>3.5000000000000003E-2</v>
      </c>
      <c r="Z614" s="346">
        <v>0.1</v>
      </c>
      <c r="AA614" s="347">
        <f>Y614-Z614</f>
        <v>-6.5000000000000002E-2</v>
      </c>
      <c r="AB614" s="417">
        <f t="shared" si="70"/>
        <v>6</v>
      </c>
      <c r="AC614" s="348">
        <f t="shared" si="71"/>
        <v>0.13953488372093023</v>
      </c>
      <c r="AD614" s="349">
        <v>5.2999999999999999E-2</v>
      </c>
      <c r="AE614" s="346">
        <v>0.04</v>
      </c>
      <c r="AF614" s="347">
        <f>AD614-AE614</f>
        <v>1.2999999999999998E-2</v>
      </c>
    </row>
    <row r="615" spans="1:32" ht="13.15" customHeight="1" x14ac:dyDescent="0.25">
      <c r="A615" s="407"/>
      <c r="B615" s="428" t="s">
        <v>21</v>
      </c>
      <c r="C615" s="417">
        <f t="shared" si="62"/>
        <v>2</v>
      </c>
      <c r="D615" s="348">
        <f t="shared" si="62"/>
        <v>0.2</v>
      </c>
      <c r="E615" s="349">
        <v>0.11799999999999999</v>
      </c>
      <c r="F615" s="346">
        <v>0.38888888888888884</v>
      </c>
      <c r="G615" s="347">
        <f>E615-F615</f>
        <v>-0.27088888888888885</v>
      </c>
      <c r="H615" s="417">
        <f t="shared" si="63"/>
        <v>2</v>
      </c>
      <c r="I615" s="348">
        <f t="shared" si="63"/>
        <v>0.2</v>
      </c>
      <c r="J615" s="349">
        <v>5.8999999999999997E-2</v>
      </c>
      <c r="K615" s="346">
        <v>0.22222222222222221</v>
      </c>
      <c r="L615" s="347">
        <f>J615-K615</f>
        <v>-0.16322222222222221</v>
      </c>
      <c r="M615" s="417">
        <f t="shared" si="64"/>
        <v>1</v>
      </c>
      <c r="N615" s="348">
        <f t="shared" si="65"/>
        <v>0.1</v>
      </c>
      <c r="O615" s="349">
        <v>5.8999999999999997E-2</v>
      </c>
      <c r="P615" s="346">
        <v>0.22222222222222199</v>
      </c>
      <c r="Q615" s="347">
        <f>O615-P615</f>
        <v>-0.16322222222222199</v>
      </c>
      <c r="R615" s="417">
        <f t="shared" si="66"/>
        <v>8</v>
      </c>
      <c r="S615" s="348">
        <f t="shared" si="67"/>
        <v>0.8</v>
      </c>
      <c r="T615" s="349">
        <v>0.94099999999999995</v>
      </c>
      <c r="U615" s="346">
        <v>0.72222222222222232</v>
      </c>
      <c r="V615" s="347">
        <f>T615-U615</f>
        <v>0.21877777777777763</v>
      </c>
      <c r="W615" s="417">
        <f t="shared" si="68"/>
        <v>3</v>
      </c>
      <c r="X615" s="348">
        <f t="shared" si="69"/>
        <v>0.3</v>
      </c>
      <c r="Y615" s="349">
        <v>5.8999999999999997E-2</v>
      </c>
      <c r="Z615" s="346">
        <v>0.55555555555555558</v>
      </c>
      <c r="AA615" s="347">
        <f>Y615-Z615</f>
        <v>-0.49655555555555558</v>
      </c>
      <c r="AB615" s="417">
        <f t="shared" si="70"/>
        <v>5</v>
      </c>
      <c r="AC615" s="348">
        <f t="shared" si="71"/>
        <v>0.5</v>
      </c>
      <c r="AD615" s="349">
        <v>0</v>
      </c>
      <c r="AE615" s="346">
        <v>0</v>
      </c>
      <c r="AF615" s="347">
        <f>AD615-AE615</f>
        <v>0</v>
      </c>
    </row>
    <row r="616" spans="1:32" ht="13.15" customHeight="1" x14ac:dyDescent="0.25">
      <c r="A616" s="407"/>
      <c r="B616" s="428" t="s">
        <v>7</v>
      </c>
      <c r="C616" s="417">
        <f t="shared" si="62"/>
        <v>2</v>
      </c>
      <c r="D616" s="348">
        <f t="shared" si="62"/>
        <v>0.25</v>
      </c>
      <c r="E616" s="349">
        <v>0</v>
      </c>
      <c r="F616" s="346">
        <v>8.3333333333333343E-2</v>
      </c>
      <c r="G616" s="347">
        <f>E616-F616</f>
        <v>-8.3333333333333343E-2</v>
      </c>
      <c r="H616" s="417">
        <f t="shared" si="63"/>
        <v>2</v>
      </c>
      <c r="I616" s="348">
        <f t="shared" si="63"/>
        <v>0.25</v>
      </c>
      <c r="J616" s="349">
        <v>9.0999999999999998E-2</v>
      </c>
      <c r="K616" s="346">
        <v>0</v>
      </c>
      <c r="L616" s="347">
        <f>J616-K616</f>
        <v>9.0999999999999998E-2</v>
      </c>
      <c r="M616" s="417">
        <f t="shared" si="64"/>
        <v>2</v>
      </c>
      <c r="N616" s="348">
        <f t="shared" si="65"/>
        <v>0.25</v>
      </c>
      <c r="O616" s="349">
        <v>0</v>
      </c>
      <c r="P616" s="346">
        <v>0</v>
      </c>
      <c r="Q616" s="347">
        <f>O616-P616</f>
        <v>0</v>
      </c>
      <c r="R616" s="417">
        <f t="shared" si="66"/>
        <v>7</v>
      </c>
      <c r="S616" s="348">
        <f t="shared" si="67"/>
        <v>0.875</v>
      </c>
      <c r="T616" s="349">
        <v>0.63600000000000001</v>
      </c>
      <c r="U616" s="346">
        <v>0.25</v>
      </c>
      <c r="V616" s="347">
        <f>T616-U616</f>
        <v>0.38600000000000001</v>
      </c>
      <c r="W616" s="417">
        <f t="shared" si="68"/>
        <v>2</v>
      </c>
      <c r="X616" s="348">
        <f t="shared" si="69"/>
        <v>0.25</v>
      </c>
      <c r="Y616" s="349">
        <v>9.0999999999999998E-2</v>
      </c>
      <c r="Z616" s="346">
        <v>0.33333333333333337</v>
      </c>
      <c r="AA616" s="347">
        <f>Y616-Z616</f>
        <v>-0.24233333333333337</v>
      </c>
      <c r="AB616" s="417">
        <f t="shared" si="70"/>
        <v>1</v>
      </c>
      <c r="AC616" s="348">
        <f t="shared" si="71"/>
        <v>0.125</v>
      </c>
      <c r="AD616" s="349">
        <v>0.36399999999999999</v>
      </c>
      <c r="AE616" s="346">
        <v>0.5</v>
      </c>
      <c r="AF616" s="347">
        <f>AD616-AE616</f>
        <v>-0.13600000000000001</v>
      </c>
    </row>
    <row r="617" spans="1:32" ht="13.15" customHeight="1" x14ac:dyDescent="0.25">
      <c r="A617" s="407"/>
      <c r="B617" s="428" t="s">
        <v>3</v>
      </c>
      <c r="C617" s="417">
        <f t="shared" si="62"/>
        <v>0</v>
      </c>
      <c r="D617" s="348">
        <f t="shared" si="62"/>
        <v>0</v>
      </c>
      <c r="E617" s="349">
        <v>0.2</v>
      </c>
      <c r="F617" s="346">
        <v>0.16666666666666669</v>
      </c>
      <c r="G617" s="347">
        <f>E617-F617</f>
        <v>3.3333333333333326E-2</v>
      </c>
      <c r="H617" s="417">
        <f t="shared" si="63"/>
        <v>0</v>
      </c>
      <c r="I617" s="348">
        <f t="shared" si="63"/>
        <v>0</v>
      </c>
      <c r="J617" s="349">
        <v>0.5</v>
      </c>
      <c r="K617" s="346">
        <v>0.125</v>
      </c>
      <c r="L617" s="347">
        <f>J617-K617</f>
        <v>0.375</v>
      </c>
      <c r="M617" s="417">
        <f t="shared" si="64"/>
        <v>0</v>
      </c>
      <c r="N617" s="348">
        <f t="shared" si="65"/>
        <v>0</v>
      </c>
      <c r="O617" s="349">
        <v>0.2</v>
      </c>
      <c r="P617" s="346">
        <v>0.125</v>
      </c>
      <c r="Q617" s="347">
        <f>O617-P617</f>
        <v>7.5000000000000011E-2</v>
      </c>
      <c r="R617" s="417">
        <f t="shared" si="66"/>
        <v>0</v>
      </c>
      <c r="S617" s="348">
        <f t="shared" si="67"/>
        <v>0</v>
      </c>
      <c r="T617" s="349">
        <v>0.2</v>
      </c>
      <c r="U617" s="346">
        <v>0.25</v>
      </c>
      <c r="V617" s="347">
        <f>T617-U617</f>
        <v>-4.9999999999999989E-2</v>
      </c>
      <c r="W617" s="417">
        <f t="shared" si="68"/>
        <v>0</v>
      </c>
      <c r="X617" s="348">
        <f t="shared" si="69"/>
        <v>0</v>
      </c>
      <c r="Y617" s="349">
        <v>0.5</v>
      </c>
      <c r="Z617" s="346">
        <v>0.54166666666666663</v>
      </c>
      <c r="AA617" s="347">
        <f>Y617-Z617</f>
        <v>-4.166666666666663E-2</v>
      </c>
      <c r="AB617" s="417">
        <f t="shared" si="70"/>
        <v>0</v>
      </c>
      <c r="AC617" s="348">
        <f t="shared" si="71"/>
        <v>0</v>
      </c>
      <c r="AD617" s="349">
        <v>0.4</v>
      </c>
      <c r="AE617" s="346">
        <v>0.29166666666666669</v>
      </c>
      <c r="AF617" s="347">
        <f>AD617-AE617</f>
        <v>0.10833333333333334</v>
      </c>
    </row>
    <row r="618" spans="1:32" ht="13.15" customHeight="1" x14ac:dyDescent="0.25">
      <c r="A618" s="407"/>
      <c r="B618" s="428" t="s">
        <v>32</v>
      </c>
      <c r="C618" s="417">
        <f t="shared" si="62"/>
        <v>0</v>
      </c>
      <c r="D618" s="348">
        <f t="shared" si="62"/>
        <v>0</v>
      </c>
      <c r="E618" s="349"/>
      <c r="F618" s="346"/>
      <c r="G618" s="347"/>
      <c r="H618" s="417">
        <f t="shared" si="63"/>
        <v>0</v>
      </c>
      <c r="I618" s="348">
        <f t="shared" si="63"/>
        <v>0</v>
      </c>
      <c r="J618" s="349"/>
      <c r="K618" s="346"/>
      <c r="L618" s="347"/>
      <c r="M618" s="417">
        <f t="shared" si="64"/>
        <v>0</v>
      </c>
      <c r="N618" s="348">
        <f t="shared" si="65"/>
        <v>0</v>
      </c>
      <c r="O618" s="349"/>
      <c r="P618" s="346"/>
      <c r="Q618" s="347"/>
      <c r="R618" s="417">
        <f t="shared" si="66"/>
        <v>0</v>
      </c>
      <c r="S618" s="348">
        <f t="shared" si="67"/>
        <v>0</v>
      </c>
      <c r="T618" s="349"/>
      <c r="U618" s="346"/>
      <c r="V618" s="347"/>
      <c r="W618" s="417">
        <f t="shared" si="68"/>
        <v>1</v>
      </c>
      <c r="X618" s="348">
        <f t="shared" si="69"/>
        <v>0.5</v>
      </c>
      <c r="Y618" s="349"/>
      <c r="Z618" s="346"/>
      <c r="AA618" s="347"/>
      <c r="AB618" s="417">
        <f t="shared" si="70"/>
        <v>2</v>
      </c>
      <c r="AC618" s="348">
        <f t="shared" si="71"/>
        <v>1</v>
      </c>
      <c r="AD618" s="349"/>
      <c r="AE618" s="346"/>
      <c r="AF618" s="347"/>
    </row>
    <row r="619" spans="1:32" ht="13.5" x14ac:dyDescent="0.25">
      <c r="A619" s="407"/>
      <c r="B619" s="428" t="s">
        <v>139</v>
      </c>
      <c r="C619" s="417">
        <f t="shared" si="62"/>
        <v>1</v>
      </c>
      <c r="D619" s="348">
        <f t="shared" si="62"/>
        <v>0.14285714285714285</v>
      </c>
      <c r="E619" s="349">
        <v>0.25</v>
      </c>
      <c r="F619" s="346">
        <v>0.33333333333333337</v>
      </c>
      <c r="G619" s="347">
        <f>E619-F619</f>
        <v>-8.333333333333337E-2</v>
      </c>
      <c r="H619" s="417">
        <f t="shared" si="63"/>
        <v>2</v>
      </c>
      <c r="I619" s="348">
        <f t="shared" si="63"/>
        <v>0.2857142857142857</v>
      </c>
      <c r="J619" s="349">
        <v>0</v>
      </c>
      <c r="K619" s="346">
        <v>0</v>
      </c>
      <c r="L619" s="347">
        <f>J619-K619</f>
        <v>0</v>
      </c>
      <c r="M619" s="417">
        <f t="shared" si="64"/>
        <v>1</v>
      </c>
      <c r="N619" s="348">
        <f t="shared" si="65"/>
        <v>0.14285714285714285</v>
      </c>
      <c r="O619" s="349">
        <v>0</v>
      </c>
      <c r="P619" s="346">
        <v>0</v>
      </c>
      <c r="Q619" s="347">
        <f>O619-P619</f>
        <v>0</v>
      </c>
      <c r="R619" s="417">
        <f t="shared" si="66"/>
        <v>0</v>
      </c>
      <c r="S619" s="348">
        <f t="shared" si="67"/>
        <v>0</v>
      </c>
      <c r="T619" s="349">
        <v>0</v>
      </c>
      <c r="U619" s="346">
        <v>8.3333333333333343E-2</v>
      </c>
      <c r="V619" s="347">
        <f>T619-U619</f>
        <v>-8.3333333333333343E-2</v>
      </c>
      <c r="W619" s="417">
        <f t="shared" si="68"/>
        <v>0</v>
      </c>
      <c r="X619" s="348">
        <f t="shared" si="69"/>
        <v>0</v>
      </c>
      <c r="Y619" s="349">
        <v>0</v>
      </c>
      <c r="Z619" s="346">
        <v>0</v>
      </c>
      <c r="AA619" s="347">
        <f>Y619-Z619</f>
        <v>0</v>
      </c>
      <c r="AB619" s="417">
        <f t="shared" si="70"/>
        <v>5</v>
      </c>
      <c r="AC619" s="348">
        <f t="shared" si="71"/>
        <v>0.7142857142857143</v>
      </c>
      <c r="AD619" s="349">
        <v>1</v>
      </c>
      <c r="AE619" s="346">
        <v>0.66666666666666674</v>
      </c>
      <c r="AF619" s="347">
        <f>AD619-AE619</f>
        <v>0.33333333333333326</v>
      </c>
    </row>
    <row r="620" spans="1:32" ht="13.5" x14ac:dyDescent="0.25">
      <c r="A620" s="407"/>
      <c r="B620" s="428"/>
      <c r="C620" s="417"/>
      <c r="D620" s="348"/>
      <c r="E620" s="421"/>
      <c r="F620" s="422"/>
      <c r="G620" s="347"/>
      <c r="H620" s="417"/>
      <c r="I620" s="348"/>
      <c r="J620" s="421"/>
      <c r="K620" s="422"/>
      <c r="L620" s="347"/>
      <c r="M620" s="417"/>
      <c r="N620" s="348"/>
      <c r="O620" s="421"/>
      <c r="P620" s="422"/>
      <c r="Q620" s="347"/>
      <c r="R620" s="417"/>
      <c r="S620" s="348"/>
      <c r="T620" s="421"/>
      <c r="U620" s="422"/>
      <c r="V620" s="347"/>
      <c r="W620" s="417"/>
      <c r="X620" s="348"/>
      <c r="Y620" s="421"/>
      <c r="Z620" s="422"/>
      <c r="AA620" s="347"/>
      <c r="AB620" s="417"/>
      <c r="AC620" s="348"/>
      <c r="AD620" s="421"/>
      <c r="AE620" s="422"/>
      <c r="AF620" s="347"/>
    </row>
    <row r="621" spans="1:32" ht="13.5" x14ac:dyDescent="0.25">
      <c r="A621" s="408"/>
      <c r="B621" s="429" t="s">
        <v>22</v>
      </c>
      <c r="C621" s="357">
        <f>C143</f>
        <v>58</v>
      </c>
      <c r="D621" s="351">
        <f>D143</f>
        <v>0.17159763313609466</v>
      </c>
      <c r="E621" s="359">
        <v>0.159</v>
      </c>
      <c r="F621" s="352">
        <v>0.39184952978056431</v>
      </c>
      <c r="G621" s="353">
        <f>E621-F621</f>
        <v>-0.23284952978056431</v>
      </c>
      <c r="H621" s="357">
        <f>G143</f>
        <v>39</v>
      </c>
      <c r="I621" s="351">
        <f>H143</f>
        <v>0.11538461538461539</v>
      </c>
      <c r="J621" s="359">
        <v>0.12</v>
      </c>
      <c r="K621" s="352">
        <v>8.1500000000000003E-2</v>
      </c>
      <c r="L621" s="353">
        <f>J621-K621</f>
        <v>3.8499999999999993E-2</v>
      </c>
      <c r="M621" s="357">
        <f>K143</f>
        <v>26</v>
      </c>
      <c r="N621" s="351">
        <f>L143</f>
        <v>7.6923076923076927E-2</v>
      </c>
      <c r="O621" s="359">
        <v>0.10100000000000001</v>
      </c>
      <c r="P621" s="352">
        <v>8.1504702194357403E-2</v>
      </c>
      <c r="Q621" s="353">
        <f>O621-P621</f>
        <v>1.9495297805642603E-2</v>
      </c>
      <c r="R621" s="357">
        <f>O143</f>
        <v>260</v>
      </c>
      <c r="S621" s="351">
        <f>P143</f>
        <v>0.76923076923076927</v>
      </c>
      <c r="T621" s="359">
        <v>0.73099999999999998</v>
      </c>
      <c r="U621" s="352">
        <v>0.59247648902821315</v>
      </c>
      <c r="V621" s="353">
        <f>T621-U621</f>
        <v>0.13852351097178683</v>
      </c>
      <c r="W621" s="357">
        <f>S143</f>
        <v>34</v>
      </c>
      <c r="X621" s="351">
        <f>T143</f>
        <v>0.10059171597633136</v>
      </c>
      <c r="Y621" s="359">
        <v>0.13600000000000001</v>
      </c>
      <c r="Z621" s="352">
        <v>0.20689655172413793</v>
      </c>
      <c r="AA621" s="353">
        <f>Y621-Z621</f>
        <v>-7.0896551724137918E-2</v>
      </c>
      <c r="AB621" s="357">
        <f>W143</f>
        <v>86</v>
      </c>
      <c r="AC621" s="351">
        <f>X143</f>
        <v>0.25443786982248523</v>
      </c>
      <c r="AD621" s="359">
        <v>0.221</v>
      </c>
      <c r="AE621" s="352">
        <v>0.20689655172413793</v>
      </c>
      <c r="AF621" s="353">
        <f>AD621-AE621</f>
        <v>1.4103448275862074E-2</v>
      </c>
    </row>
    <row r="623" spans="1:32" x14ac:dyDescent="0.2">
      <c r="K623" s="80"/>
    </row>
    <row r="624" spans="1:32" ht="13.5" x14ac:dyDescent="0.25">
      <c r="D624" s="122"/>
      <c r="E624" s="122"/>
      <c r="F624" s="122"/>
      <c r="G624" s="122"/>
      <c r="H624" s="122"/>
      <c r="I624" s="122"/>
      <c r="J624" s="80"/>
      <c r="K624" s="80"/>
      <c r="S624" s="80"/>
    </row>
    <row r="625" spans="3:19" x14ac:dyDescent="0.2">
      <c r="J625" s="80"/>
      <c r="K625" s="80"/>
      <c r="S625" s="80"/>
    </row>
    <row r="626" spans="3:19" x14ac:dyDescent="0.2">
      <c r="C626" s="80"/>
      <c r="J626" s="80"/>
      <c r="K626" s="80"/>
      <c r="M626" s="80"/>
      <c r="S626" s="80"/>
    </row>
    <row r="627" spans="3:19" x14ac:dyDescent="0.2">
      <c r="C627" s="80"/>
      <c r="G627" s="80"/>
      <c r="J627" s="80"/>
      <c r="K627" s="80"/>
      <c r="M627" s="80"/>
      <c r="S627" s="80"/>
    </row>
    <row r="628" spans="3:19" x14ac:dyDescent="0.2">
      <c r="C628" s="80"/>
      <c r="G628" s="80"/>
      <c r="J628" s="80"/>
      <c r="K628" s="80"/>
      <c r="M628" s="80"/>
      <c r="S628" s="80"/>
    </row>
    <row r="629" spans="3:19" x14ac:dyDescent="0.2">
      <c r="C629" s="80"/>
      <c r="G629" s="80"/>
      <c r="J629" s="80"/>
      <c r="K629" s="80"/>
      <c r="M629" s="80"/>
      <c r="S629" s="80"/>
    </row>
    <row r="630" spans="3:19" x14ac:dyDescent="0.2">
      <c r="C630" s="80"/>
      <c r="G630" s="80"/>
      <c r="J630" s="80"/>
      <c r="K630" s="80"/>
      <c r="M630" s="80"/>
      <c r="S630" s="80"/>
    </row>
    <row r="631" spans="3:19" x14ac:dyDescent="0.2">
      <c r="C631" s="80"/>
      <c r="G631" s="80"/>
      <c r="J631" s="80"/>
      <c r="K631" s="80"/>
      <c r="M631" s="80"/>
      <c r="S631" s="80"/>
    </row>
    <row r="632" spans="3:19" x14ac:dyDescent="0.2">
      <c r="C632" s="80"/>
      <c r="G632" s="80"/>
      <c r="J632" s="80"/>
      <c r="K632" s="80"/>
      <c r="M632" s="80"/>
      <c r="S632" s="80"/>
    </row>
    <row r="633" spans="3:19" x14ac:dyDescent="0.2">
      <c r="C633" s="80"/>
      <c r="G633" s="80"/>
      <c r="J633" s="80"/>
      <c r="K633" s="80"/>
      <c r="M633" s="80"/>
      <c r="S633" s="80"/>
    </row>
    <row r="634" spans="3:19" x14ac:dyDescent="0.2">
      <c r="C634" s="80"/>
      <c r="G634" s="80"/>
      <c r="J634" s="80"/>
      <c r="K634" s="80"/>
      <c r="M634" s="80"/>
      <c r="S634" s="80"/>
    </row>
    <row r="635" spans="3:19" x14ac:dyDescent="0.2">
      <c r="C635" s="80"/>
      <c r="G635" s="80"/>
      <c r="J635" s="80"/>
      <c r="K635" s="80"/>
      <c r="M635" s="80"/>
      <c r="S635" s="80"/>
    </row>
    <row r="636" spans="3:19" x14ac:dyDescent="0.2">
      <c r="C636" s="80"/>
      <c r="G636" s="80"/>
      <c r="J636" s="80"/>
      <c r="K636" s="80"/>
      <c r="M636" s="80"/>
      <c r="S636" s="80"/>
    </row>
    <row r="637" spans="3:19" x14ac:dyDescent="0.2">
      <c r="C637" s="80"/>
      <c r="G637" s="80"/>
      <c r="J637" s="80"/>
      <c r="K637" s="80"/>
      <c r="M637" s="80"/>
      <c r="S637" s="80"/>
    </row>
    <row r="638" spans="3:19" x14ac:dyDescent="0.2">
      <c r="C638" s="80"/>
      <c r="G638" s="80"/>
      <c r="J638" s="80"/>
      <c r="K638" s="80"/>
      <c r="M638" s="80"/>
      <c r="S638" s="80"/>
    </row>
    <row r="639" spans="3:19" x14ac:dyDescent="0.2">
      <c r="C639" s="80"/>
      <c r="G639" s="80"/>
      <c r="J639" s="80"/>
      <c r="M639" s="80"/>
      <c r="S639" s="80"/>
    </row>
    <row r="640" spans="3:19" x14ac:dyDescent="0.2">
      <c r="C640" s="80"/>
      <c r="G640" s="80"/>
      <c r="M640" s="80"/>
    </row>
    <row r="641" spans="3:13" x14ac:dyDescent="0.2">
      <c r="C641" s="80"/>
      <c r="G641" s="80"/>
      <c r="M641" s="80"/>
    </row>
    <row r="726" spans="2:19" x14ac:dyDescent="0.2">
      <c r="B726" s="18" t="s">
        <v>94</v>
      </c>
      <c r="C726" s="79"/>
      <c r="D726" s="155"/>
      <c r="E726" s="19" t="s">
        <v>95</v>
      </c>
      <c r="F726" s="18"/>
      <c r="G726" s="20"/>
      <c r="H726" s="19" t="s">
        <v>96</v>
      </c>
      <c r="I726" s="18"/>
      <c r="J726" s="20"/>
      <c r="K726" s="19" t="s">
        <v>97</v>
      </c>
      <c r="L726" s="18"/>
      <c r="M726" s="20"/>
      <c r="N726" s="19" t="s">
        <v>98</v>
      </c>
      <c r="O726" s="79"/>
      <c r="P726" s="79"/>
      <c r="Q726" s="19" t="s">
        <v>52</v>
      </c>
      <c r="R726" s="79"/>
      <c r="S726" s="79"/>
    </row>
    <row r="727" spans="2:19" ht="14.25" thickBot="1" x14ac:dyDescent="0.3">
      <c r="B727" s="124">
        <v>49</v>
      </c>
      <c r="C727" s="119">
        <v>0.159</v>
      </c>
      <c r="D727" s="119">
        <v>1</v>
      </c>
      <c r="E727" s="126">
        <v>37</v>
      </c>
      <c r="F727" s="119">
        <v>0.12</v>
      </c>
      <c r="G727" s="119">
        <v>1</v>
      </c>
      <c r="H727" s="126">
        <v>31</v>
      </c>
      <c r="I727" s="119">
        <v>0.10100000000000001</v>
      </c>
      <c r="J727" s="119">
        <v>1</v>
      </c>
      <c r="K727" s="126">
        <v>225</v>
      </c>
      <c r="L727" s="119">
        <v>0.73099999999999998</v>
      </c>
      <c r="M727" s="119">
        <v>1</v>
      </c>
      <c r="N727" s="126">
        <v>42</v>
      </c>
      <c r="O727" s="119">
        <v>0.13600000000000001</v>
      </c>
      <c r="P727" s="120">
        <v>1</v>
      </c>
      <c r="Q727" s="126">
        <v>68</v>
      </c>
      <c r="R727" s="119">
        <v>0.221</v>
      </c>
      <c r="S727" s="120">
        <v>1</v>
      </c>
    </row>
    <row r="731" spans="2:19" x14ac:dyDescent="0.2">
      <c r="D731" s="18" t="s">
        <v>97</v>
      </c>
      <c r="E731" s="19" t="s">
        <v>94</v>
      </c>
      <c r="F731" s="19" t="s">
        <v>98</v>
      </c>
      <c r="G731" s="19" t="s">
        <v>95</v>
      </c>
      <c r="H731" s="19" t="s">
        <v>96</v>
      </c>
      <c r="I731" s="19" t="s">
        <v>52</v>
      </c>
    </row>
    <row r="732" spans="2:19" ht="14.25" thickBot="1" x14ac:dyDescent="0.3">
      <c r="D732" s="172">
        <v>0.73099999999999998</v>
      </c>
      <c r="E732" s="172">
        <v>0.159</v>
      </c>
      <c r="F732" s="172">
        <v>0.13600000000000001</v>
      </c>
      <c r="G732" s="172">
        <v>0.12</v>
      </c>
      <c r="H732" s="172">
        <v>0.10100000000000001</v>
      </c>
      <c r="I732" s="172">
        <v>0.221</v>
      </c>
    </row>
  </sheetData>
  <mergeCells count="58">
    <mergeCell ref="C177:F177"/>
    <mergeCell ref="C245:F245"/>
    <mergeCell ref="C246:F246"/>
    <mergeCell ref="C311:F311"/>
    <mergeCell ref="C312:F312"/>
    <mergeCell ref="C178:F178"/>
    <mergeCell ref="C216:E216"/>
    <mergeCell ref="C281:E281"/>
    <mergeCell ref="U147:W147"/>
    <mergeCell ref="C4:N4"/>
    <mergeCell ref="C5:F5"/>
    <mergeCell ref="G5:J5"/>
    <mergeCell ref="K5:N5"/>
    <mergeCell ref="C72:G72"/>
    <mergeCell ref="C73:G73"/>
    <mergeCell ref="W110:Z110"/>
    <mergeCell ref="C42:N42"/>
    <mergeCell ref="C43:F43"/>
    <mergeCell ref="G43:J43"/>
    <mergeCell ref="K43:N43"/>
    <mergeCell ref="C146:U146"/>
    <mergeCell ref="C147:E147"/>
    <mergeCell ref="F147:H147"/>
    <mergeCell ref="C350:E350"/>
    <mergeCell ref="C379:F379"/>
    <mergeCell ref="C215:E215"/>
    <mergeCell ref="C109:AD109"/>
    <mergeCell ref="C110:F110"/>
    <mergeCell ref="G110:J110"/>
    <mergeCell ref="K110:N110"/>
    <mergeCell ref="S110:V110"/>
    <mergeCell ref="AA110:AD110"/>
    <mergeCell ref="O110:R110"/>
    <mergeCell ref="I147:K147"/>
    <mergeCell ref="L147:N147"/>
    <mergeCell ref="O147:Q147"/>
    <mergeCell ref="C282:E282"/>
    <mergeCell ref="C349:E349"/>
    <mergeCell ref="R147:T147"/>
    <mergeCell ref="C487:E487"/>
    <mergeCell ref="C380:F380"/>
    <mergeCell ref="C448:F448"/>
    <mergeCell ref="C449:F449"/>
    <mergeCell ref="C517:F517"/>
    <mergeCell ref="C418:E418"/>
    <mergeCell ref="C419:E419"/>
    <mergeCell ref="C488:E488"/>
    <mergeCell ref="C588:G588"/>
    <mergeCell ref="H588:L588"/>
    <mergeCell ref="M588:Q588"/>
    <mergeCell ref="R588:V588"/>
    <mergeCell ref="C518:F518"/>
    <mergeCell ref="C586:AF586"/>
    <mergeCell ref="C587:AF587"/>
    <mergeCell ref="W588:AA588"/>
    <mergeCell ref="C556:E556"/>
    <mergeCell ref="C557:E557"/>
    <mergeCell ref="AB588:AF58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887"/>
  <sheetViews>
    <sheetView zoomScale="70" zoomScaleNormal="70" workbookViewId="0">
      <selection activeCell="AE35" sqref="AE35"/>
    </sheetView>
  </sheetViews>
  <sheetFormatPr defaultColWidth="9.33203125" defaultRowHeight="12" x14ac:dyDescent="0.2"/>
  <cols>
    <col min="1" max="1" width="12.5" style="6" customWidth="1"/>
    <col min="2" max="2" width="16" style="6" bestFit="1" customWidth="1"/>
    <col min="3" max="3" width="17.6640625" style="6" customWidth="1"/>
    <col min="4" max="4" width="18.83203125" style="6" customWidth="1"/>
    <col min="5" max="5" width="13.83203125" style="6" customWidth="1"/>
    <col min="6" max="6" width="17.83203125" style="6" customWidth="1"/>
    <col min="7" max="7" width="11.5" style="6" customWidth="1"/>
    <col min="8" max="13" width="9.33203125" style="6"/>
    <col min="14" max="14" width="9.33203125" style="6" customWidth="1"/>
    <col min="15" max="16384" width="9.33203125" style="6"/>
  </cols>
  <sheetData>
    <row r="1" spans="1:34" ht="15.75" x14ac:dyDescent="0.25">
      <c r="A1" s="5" t="s">
        <v>102</v>
      </c>
    </row>
    <row r="2" spans="1:34" ht="15.75" x14ac:dyDescent="0.25">
      <c r="A2" s="5"/>
    </row>
    <row r="3" spans="1:34" ht="12.75" x14ac:dyDescent="0.2">
      <c r="A3" s="500" t="s">
        <v>0</v>
      </c>
      <c r="B3" s="501" t="s">
        <v>0</v>
      </c>
      <c r="C3" s="659" t="s">
        <v>141</v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  <c r="U3" s="660"/>
      <c r="V3" s="660"/>
      <c r="W3" s="660"/>
      <c r="X3" s="660"/>
      <c r="Y3" s="660"/>
      <c r="Z3" s="660"/>
      <c r="AA3" s="660"/>
      <c r="AB3" s="660"/>
      <c r="AC3" s="660"/>
      <c r="AD3" s="660"/>
      <c r="AE3" s="660"/>
      <c r="AF3" s="660"/>
      <c r="AG3" s="660"/>
      <c r="AH3" s="661"/>
    </row>
    <row r="4" spans="1:34" ht="21" customHeight="1" x14ac:dyDescent="0.2">
      <c r="A4" s="502"/>
      <c r="B4" s="244"/>
      <c r="C4" s="662" t="s">
        <v>103</v>
      </c>
      <c r="D4" s="662"/>
      <c r="E4" s="662"/>
      <c r="F4" s="662"/>
      <c r="G4" s="663" t="s">
        <v>104</v>
      </c>
      <c r="H4" s="663"/>
      <c r="I4" s="663"/>
      <c r="J4" s="663"/>
      <c r="K4" s="663" t="s">
        <v>105</v>
      </c>
      <c r="L4" s="663"/>
      <c r="M4" s="663"/>
      <c r="N4" s="663"/>
      <c r="O4" s="663" t="s">
        <v>106</v>
      </c>
      <c r="P4" s="663"/>
      <c r="Q4" s="663"/>
      <c r="R4" s="663"/>
      <c r="S4" s="663" t="s">
        <v>107</v>
      </c>
      <c r="T4" s="663"/>
      <c r="U4" s="663"/>
      <c r="V4" s="663"/>
      <c r="W4" s="663" t="s">
        <v>108</v>
      </c>
      <c r="X4" s="663"/>
      <c r="Y4" s="663"/>
      <c r="Z4" s="663"/>
      <c r="AA4" s="663" t="s">
        <v>52</v>
      </c>
      <c r="AB4" s="663"/>
      <c r="AC4" s="663"/>
      <c r="AD4" s="663"/>
      <c r="AE4" s="678" t="s">
        <v>22</v>
      </c>
      <c r="AF4" s="678"/>
      <c r="AG4" s="678"/>
      <c r="AH4" s="679"/>
    </row>
    <row r="5" spans="1:34" ht="22.5" x14ac:dyDescent="0.2">
      <c r="A5" s="502"/>
      <c r="B5" s="244"/>
      <c r="C5" s="323" t="s">
        <v>53</v>
      </c>
      <c r="D5" s="323" t="s">
        <v>54</v>
      </c>
      <c r="E5" s="323" t="s">
        <v>55</v>
      </c>
      <c r="F5" s="323" t="s">
        <v>99</v>
      </c>
      <c r="G5" s="323" t="s">
        <v>53</v>
      </c>
      <c r="H5" s="323" t="s">
        <v>54</v>
      </c>
      <c r="I5" s="323" t="s">
        <v>55</v>
      </c>
      <c r="J5" s="323" t="s">
        <v>99</v>
      </c>
      <c r="K5" s="323" t="s">
        <v>53</v>
      </c>
      <c r="L5" s="323" t="s">
        <v>54</v>
      </c>
      <c r="M5" s="323" t="s">
        <v>55</v>
      </c>
      <c r="N5" s="323" t="s">
        <v>99</v>
      </c>
      <c r="O5" s="323" t="s">
        <v>53</v>
      </c>
      <c r="P5" s="323" t="s">
        <v>54</v>
      </c>
      <c r="Q5" s="323" t="s">
        <v>55</v>
      </c>
      <c r="R5" s="323" t="s">
        <v>99</v>
      </c>
      <c r="S5" s="323" t="s">
        <v>53</v>
      </c>
      <c r="T5" s="323" t="s">
        <v>54</v>
      </c>
      <c r="U5" s="323" t="s">
        <v>55</v>
      </c>
      <c r="V5" s="323" t="s">
        <v>99</v>
      </c>
      <c r="W5" s="323" t="s">
        <v>53</v>
      </c>
      <c r="X5" s="323" t="s">
        <v>54</v>
      </c>
      <c r="Y5" s="323" t="s">
        <v>55</v>
      </c>
      <c r="Z5" s="323" t="s">
        <v>99</v>
      </c>
      <c r="AA5" s="323" t="s">
        <v>53</v>
      </c>
      <c r="AB5" s="323" t="s">
        <v>54</v>
      </c>
      <c r="AC5" s="323" t="s">
        <v>55</v>
      </c>
      <c r="AD5" s="323" t="s">
        <v>99</v>
      </c>
      <c r="AE5" s="323" t="s">
        <v>53</v>
      </c>
      <c r="AF5" s="323" t="s">
        <v>54</v>
      </c>
      <c r="AG5" s="323" t="s">
        <v>55</v>
      </c>
      <c r="AH5" s="503" t="s">
        <v>99</v>
      </c>
    </row>
    <row r="6" spans="1:34" ht="13.5" x14ac:dyDescent="0.2">
      <c r="A6" s="504" t="s">
        <v>26</v>
      </c>
      <c r="B6" s="321" t="s">
        <v>1</v>
      </c>
      <c r="C6" s="313">
        <v>15</v>
      </c>
      <c r="D6" s="298">
        <f>IF($AE6=0,0,C6/$AE6)</f>
        <v>0.40540540540540543</v>
      </c>
      <c r="E6" s="299">
        <f>C6/C$37</f>
        <v>2.1459227467811159E-2</v>
      </c>
      <c r="F6" s="300">
        <f>IF($AE$37=0,0,C6/$AE$37)</f>
        <v>1.4312977099236641E-2</v>
      </c>
      <c r="G6" s="297">
        <v>0</v>
      </c>
      <c r="H6" s="298">
        <f>IF($AE6=0,0,G6/$AE6)</f>
        <v>0</v>
      </c>
      <c r="I6" s="299">
        <f>G6/G$37</f>
        <v>0</v>
      </c>
      <c r="J6" s="320">
        <f>IF($AE$37=0,0,G6/$AE$37)</f>
        <v>0</v>
      </c>
      <c r="K6" s="313">
        <v>0</v>
      </c>
      <c r="L6" s="298">
        <f t="shared" ref="L6:L35" si="0">IF($AE6=0,0,K6/$AE6)</f>
        <v>0</v>
      </c>
      <c r="M6" s="299">
        <f>K6/K$37</f>
        <v>0</v>
      </c>
      <c r="N6" s="300">
        <f t="shared" ref="N6:N35" si="1">IF($AE$37=0,0,K6/$AE$37)</f>
        <v>0</v>
      </c>
      <c r="O6" s="297">
        <v>19</v>
      </c>
      <c r="P6" s="298">
        <f t="shared" ref="P6:P35" si="2">IF($AE6=0,0,O6/$AE6)</f>
        <v>0.51351351351351349</v>
      </c>
      <c r="Q6" s="299">
        <f>O6/O$37</f>
        <v>9.0476190476190474E-2</v>
      </c>
      <c r="R6" s="320">
        <f t="shared" ref="R6:R35" si="3">IF($AE$37=0,0,O6/$AE$37)</f>
        <v>1.8129770992366411E-2</v>
      </c>
      <c r="S6" s="297">
        <v>2</v>
      </c>
      <c r="T6" s="298">
        <f t="shared" ref="T6:T35" si="4">IF($AE6=0,0,S6/$AE6)</f>
        <v>5.4054054054054057E-2</v>
      </c>
      <c r="U6" s="299">
        <f>S6/S$37</f>
        <v>0.16666666666666666</v>
      </c>
      <c r="V6" s="320">
        <f t="shared" ref="V6:V35" si="5">IF($AE$37=0,0,S6/$AE$37)</f>
        <v>1.9083969465648854E-3</v>
      </c>
      <c r="W6" s="313">
        <v>0</v>
      </c>
      <c r="X6" s="298">
        <f t="shared" ref="X6:X35" si="6">IF($AE6=0,0,W6/$AE6)</f>
        <v>0</v>
      </c>
      <c r="Y6" s="299">
        <f>W6/W$37</f>
        <v>0</v>
      </c>
      <c r="Z6" s="300">
        <f t="shared" ref="Z6:Z35" si="7">IF($AE$37=0,0,W6/$AE$37)</f>
        <v>0</v>
      </c>
      <c r="AA6" s="297">
        <v>1</v>
      </c>
      <c r="AB6" s="298">
        <f t="shared" ref="AB6:AB35" si="8">IF($AE6=0,0,AA6/$AE6)</f>
        <v>2.7027027027027029E-2</v>
      </c>
      <c r="AC6" s="299">
        <f>AA6/AA$37</f>
        <v>2.3809523809523808E-2</v>
      </c>
      <c r="AD6" s="320">
        <f t="shared" ref="AD6:AD35" si="9">IF($AE$37=0,0,AA6/$AE$37)</f>
        <v>9.5419847328244271E-4</v>
      </c>
      <c r="AE6" s="313">
        <v>37</v>
      </c>
      <c r="AF6" s="298">
        <f t="shared" ref="AF6:AF35" si="10">IF($AE6=0,0,AE6/$AE6)</f>
        <v>1</v>
      </c>
      <c r="AG6" s="299">
        <f>AE6/AE$37</f>
        <v>3.5305343511450385E-2</v>
      </c>
      <c r="AH6" s="505">
        <f t="shared" ref="AH6:AH35" si="11">IF($AE$37=0,0,AE6/$AE$37)</f>
        <v>3.5305343511450385E-2</v>
      </c>
    </row>
    <row r="7" spans="1:34" ht="13.5" x14ac:dyDescent="0.2">
      <c r="A7" s="506"/>
      <c r="B7" s="321" t="s">
        <v>2</v>
      </c>
      <c r="C7" s="314">
        <v>31</v>
      </c>
      <c r="D7" s="302">
        <f t="shared" ref="D7:D37" si="12">IF($AE7=0,0,C7/$AE7)</f>
        <v>0.75609756097560976</v>
      </c>
      <c r="E7" s="303">
        <f t="shared" ref="E7:E35" si="13">C7/C$37</f>
        <v>4.4349070100143065E-2</v>
      </c>
      <c r="F7" s="304">
        <f t="shared" ref="F7:F35" si="14">IF($AE$37=0,0,C7/$AE$37)</f>
        <v>2.9580152671755726E-2</v>
      </c>
      <c r="G7" s="301">
        <v>2</v>
      </c>
      <c r="H7" s="302">
        <f t="shared" ref="H7:H37" si="15">IF($AE7=0,0,G7/$AE7)</f>
        <v>4.878048780487805E-2</v>
      </c>
      <c r="I7" s="303">
        <f t="shared" ref="I7:I35" si="16">G7/G$37</f>
        <v>2.8169014084507043E-2</v>
      </c>
      <c r="J7" s="317">
        <f t="shared" ref="J7:J35" si="17">IF($AE$37=0,0,G7/$AE$37)</f>
        <v>1.9083969465648854E-3</v>
      </c>
      <c r="K7" s="314">
        <v>0</v>
      </c>
      <c r="L7" s="302">
        <f t="shared" si="0"/>
        <v>0</v>
      </c>
      <c r="M7" s="303">
        <f t="shared" ref="M7:M35" si="18">K7/K$37</f>
        <v>0</v>
      </c>
      <c r="N7" s="304">
        <f t="shared" si="1"/>
        <v>0</v>
      </c>
      <c r="O7" s="301">
        <v>8</v>
      </c>
      <c r="P7" s="302">
        <f t="shared" si="2"/>
        <v>0.1951219512195122</v>
      </c>
      <c r="Q7" s="303">
        <f t="shared" ref="Q7:Q35" si="19">O7/O$37</f>
        <v>3.8095238095238099E-2</v>
      </c>
      <c r="R7" s="317">
        <f t="shared" si="3"/>
        <v>7.6335877862595417E-3</v>
      </c>
      <c r="S7" s="301">
        <v>0</v>
      </c>
      <c r="T7" s="302">
        <f t="shared" si="4"/>
        <v>0</v>
      </c>
      <c r="U7" s="303">
        <f t="shared" ref="U7:U35" si="20">S7/S$37</f>
        <v>0</v>
      </c>
      <c r="V7" s="317">
        <f t="shared" si="5"/>
        <v>0</v>
      </c>
      <c r="W7" s="314">
        <v>0</v>
      </c>
      <c r="X7" s="302">
        <f t="shared" si="6"/>
        <v>0</v>
      </c>
      <c r="Y7" s="303">
        <f t="shared" ref="Y7:Y35" si="21">W7/W$37</f>
        <v>0</v>
      </c>
      <c r="Z7" s="304">
        <f t="shared" si="7"/>
        <v>0</v>
      </c>
      <c r="AA7" s="301">
        <v>0</v>
      </c>
      <c r="AB7" s="302">
        <f t="shared" si="8"/>
        <v>0</v>
      </c>
      <c r="AC7" s="303">
        <f t="shared" ref="AC7:AC35" si="22">AA7/AA$37</f>
        <v>0</v>
      </c>
      <c r="AD7" s="317">
        <f t="shared" si="9"/>
        <v>0</v>
      </c>
      <c r="AE7" s="314">
        <v>41</v>
      </c>
      <c r="AF7" s="302">
        <f t="shared" si="10"/>
        <v>1</v>
      </c>
      <c r="AG7" s="303">
        <f t="shared" ref="AG7:AG35" si="23">AE7/AE$37</f>
        <v>3.9122137404580155E-2</v>
      </c>
      <c r="AH7" s="507">
        <f t="shared" si="11"/>
        <v>3.9122137404580155E-2</v>
      </c>
    </row>
    <row r="8" spans="1:34" ht="13.5" x14ac:dyDescent="0.2">
      <c r="A8" s="506"/>
      <c r="B8" s="321" t="s">
        <v>41</v>
      </c>
      <c r="C8" s="314">
        <v>3</v>
      </c>
      <c r="D8" s="302">
        <f t="shared" si="12"/>
        <v>0.5</v>
      </c>
      <c r="E8" s="303">
        <f t="shared" si="13"/>
        <v>4.2918454935622317E-3</v>
      </c>
      <c r="F8" s="304">
        <f t="shared" si="14"/>
        <v>2.8625954198473282E-3</v>
      </c>
      <c r="G8" s="301">
        <v>0</v>
      </c>
      <c r="H8" s="302">
        <f t="shared" si="15"/>
        <v>0</v>
      </c>
      <c r="I8" s="303">
        <f t="shared" si="16"/>
        <v>0</v>
      </c>
      <c r="J8" s="317">
        <f t="shared" si="17"/>
        <v>0</v>
      </c>
      <c r="K8" s="314">
        <v>0</v>
      </c>
      <c r="L8" s="302">
        <f t="shared" si="0"/>
        <v>0</v>
      </c>
      <c r="M8" s="303">
        <f t="shared" si="18"/>
        <v>0</v>
      </c>
      <c r="N8" s="304">
        <f t="shared" si="1"/>
        <v>0</v>
      </c>
      <c r="O8" s="301">
        <v>3</v>
      </c>
      <c r="P8" s="302">
        <f t="shared" si="2"/>
        <v>0.5</v>
      </c>
      <c r="Q8" s="303">
        <f t="shared" si="19"/>
        <v>1.4285714285714285E-2</v>
      </c>
      <c r="R8" s="317">
        <f t="shared" si="3"/>
        <v>2.8625954198473282E-3</v>
      </c>
      <c r="S8" s="301">
        <v>0</v>
      </c>
      <c r="T8" s="302">
        <f t="shared" si="4"/>
        <v>0</v>
      </c>
      <c r="U8" s="303">
        <f t="shared" si="20"/>
        <v>0</v>
      </c>
      <c r="V8" s="317">
        <f t="shared" si="5"/>
        <v>0</v>
      </c>
      <c r="W8" s="314">
        <v>0</v>
      </c>
      <c r="X8" s="302">
        <f t="shared" si="6"/>
        <v>0</v>
      </c>
      <c r="Y8" s="303">
        <f t="shared" si="21"/>
        <v>0</v>
      </c>
      <c r="Z8" s="304">
        <f t="shared" si="7"/>
        <v>0</v>
      </c>
      <c r="AA8" s="301">
        <v>0</v>
      </c>
      <c r="AB8" s="302">
        <f t="shared" si="8"/>
        <v>0</v>
      </c>
      <c r="AC8" s="303">
        <f t="shared" si="22"/>
        <v>0</v>
      </c>
      <c r="AD8" s="317">
        <f t="shared" si="9"/>
        <v>0</v>
      </c>
      <c r="AE8" s="314">
        <v>6</v>
      </c>
      <c r="AF8" s="302">
        <f t="shared" si="10"/>
        <v>1</v>
      </c>
      <c r="AG8" s="303">
        <f t="shared" si="23"/>
        <v>5.7251908396946565E-3</v>
      </c>
      <c r="AH8" s="507">
        <f t="shared" si="11"/>
        <v>5.7251908396946565E-3</v>
      </c>
    </row>
    <row r="9" spans="1:34" ht="13.5" x14ac:dyDescent="0.2">
      <c r="A9" s="506"/>
      <c r="B9" s="321" t="s">
        <v>34</v>
      </c>
      <c r="C9" s="314">
        <v>53</v>
      </c>
      <c r="D9" s="302">
        <f t="shared" si="12"/>
        <v>0.98148148148148151</v>
      </c>
      <c r="E9" s="303">
        <f t="shared" si="13"/>
        <v>7.5822603719599424E-2</v>
      </c>
      <c r="F9" s="304">
        <f t="shared" si="14"/>
        <v>5.0572519083969467E-2</v>
      </c>
      <c r="G9" s="301">
        <v>0</v>
      </c>
      <c r="H9" s="302">
        <f t="shared" si="15"/>
        <v>0</v>
      </c>
      <c r="I9" s="303">
        <f t="shared" si="16"/>
        <v>0</v>
      </c>
      <c r="J9" s="317">
        <f t="shared" si="17"/>
        <v>0</v>
      </c>
      <c r="K9" s="314">
        <v>0</v>
      </c>
      <c r="L9" s="302">
        <f t="shared" si="0"/>
        <v>0</v>
      </c>
      <c r="M9" s="303">
        <f t="shared" si="18"/>
        <v>0</v>
      </c>
      <c r="N9" s="304">
        <f t="shared" si="1"/>
        <v>0</v>
      </c>
      <c r="O9" s="301">
        <v>1</v>
      </c>
      <c r="P9" s="302">
        <f t="shared" si="2"/>
        <v>1.8518518518518517E-2</v>
      </c>
      <c r="Q9" s="303">
        <f t="shared" si="19"/>
        <v>4.7619047619047623E-3</v>
      </c>
      <c r="R9" s="317">
        <f t="shared" si="3"/>
        <v>9.5419847328244271E-4</v>
      </c>
      <c r="S9" s="301">
        <v>0</v>
      </c>
      <c r="T9" s="302">
        <f t="shared" si="4"/>
        <v>0</v>
      </c>
      <c r="U9" s="303">
        <f t="shared" si="20"/>
        <v>0</v>
      </c>
      <c r="V9" s="317">
        <f t="shared" si="5"/>
        <v>0</v>
      </c>
      <c r="W9" s="314">
        <v>0</v>
      </c>
      <c r="X9" s="302">
        <f t="shared" si="6"/>
        <v>0</v>
      </c>
      <c r="Y9" s="303">
        <f t="shared" si="21"/>
        <v>0</v>
      </c>
      <c r="Z9" s="304">
        <f t="shared" si="7"/>
        <v>0</v>
      </c>
      <c r="AA9" s="301">
        <v>0</v>
      </c>
      <c r="AB9" s="302">
        <f t="shared" si="8"/>
        <v>0</v>
      </c>
      <c r="AC9" s="303">
        <f t="shared" si="22"/>
        <v>0</v>
      </c>
      <c r="AD9" s="317">
        <f t="shared" si="9"/>
        <v>0</v>
      </c>
      <c r="AE9" s="314">
        <v>54</v>
      </c>
      <c r="AF9" s="302">
        <f t="shared" si="10"/>
        <v>1</v>
      </c>
      <c r="AG9" s="303">
        <f t="shared" si="23"/>
        <v>5.1526717557251911E-2</v>
      </c>
      <c r="AH9" s="507">
        <f t="shared" si="11"/>
        <v>5.1526717557251911E-2</v>
      </c>
    </row>
    <row r="10" spans="1:34" ht="13.5" x14ac:dyDescent="0.2">
      <c r="A10" s="506"/>
      <c r="B10" s="321" t="s">
        <v>13</v>
      </c>
      <c r="C10" s="314">
        <v>33</v>
      </c>
      <c r="D10" s="302">
        <f t="shared" si="12"/>
        <v>0.91666666666666663</v>
      </c>
      <c r="E10" s="303">
        <f t="shared" si="13"/>
        <v>4.7210300429184553E-2</v>
      </c>
      <c r="F10" s="304">
        <f t="shared" si="14"/>
        <v>3.1488549618320608E-2</v>
      </c>
      <c r="G10" s="301">
        <v>1</v>
      </c>
      <c r="H10" s="302">
        <f t="shared" si="15"/>
        <v>2.7777777777777776E-2</v>
      </c>
      <c r="I10" s="303">
        <f t="shared" si="16"/>
        <v>1.4084507042253521E-2</v>
      </c>
      <c r="J10" s="317">
        <f t="shared" si="17"/>
        <v>9.5419847328244271E-4</v>
      </c>
      <c r="K10" s="314">
        <v>0</v>
      </c>
      <c r="L10" s="302">
        <f t="shared" si="0"/>
        <v>0</v>
      </c>
      <c r="M10" s="303">
        <f t="shared" si="18"/>
        <v>0</v>
      </c>
      <c r="N10" s="304">
        <f t="shared" si="1"/>
        <v>0</v>
      </c>
      <c r="O10" s="301">
        <v>2</v>
      </c>
      <c r="P10" s="302">
        <f t="shared" si="2"/>
        <v>5.5555555555555552E-2</v>
      </c>
      <c r="Q10" s="303">
        <f t="shared" si="19"/>
        <v>9.5238095238095247E-3</v>
      </c>
      <c r="R10" s="317">
        <f t="shared" si="3"/>
        <v>1.9083969465648854E-3</v>
      </c>
      <c r="S10" s="301">
        <v>0</v>
      </c>
      <c r="T10" s="302">
        <f t="shared" si="4"/>
        <v>0</v>
      </c>
      <c r="U10" s="303">
        <f t="shared" si="20"/>
        <v>0</v>
      </c>
      <c r="V10" s="317">
        <f t="shared" si="5"/>
        <v>0</v>
      </c>
      <c r="W10" s="314">
        <v>0</v>
      </c>
      <c r="X10" s="302">
        <f t="shared" si="6"/>
        <v>0</v>
      </c>
      <c r="Y10" s="303">
        <f t="shared" si="21"/>
        <v>0</v>
      </c>
      <c r="Z10" s="304">
        <f t="shared" si="7"/>
        <v>0</v>
      </c>
      <c r="AA10" s="301">
        <v>0</v>
      </c>
      <c r="AB10" s="302">
        <f t="shared" si="8"/>
        <v>0</v>
      </c>
      <c r="AC10" s="303">
        <f t="shared" si="22"/>
        <v>0</v>
      </c>
      <c r="AD10" s="317">
        <f t="shared" si="9"/>
        <v>0</v>
      </c>
      <c r="AE10" s="314">
        <v>36</v>
      </c>
      <c r="AF10" s="302">
        <f t="shared" si="10"/>
        <v>1</v>
      </c>
      <c r="AG10" s="303">
        <f t="shared" si="23"/>
        <v>3.4351145038167941E-2</v>
      </c>
      <c r="AH10" s="507">
        <f t="shared" si="11"/>
        <v>3.4351145038167941E-2</v>
      </c>
    </row>
    <row r="11" spans="1:34" ht="13.5" x14ac:dyDescent="0.2">
      <c r="A11" s="506"/>
      <c r="B11" s="321" t="s">
        <v>4</v>
      </c>
      <c r="C11" s="314">
        <v>36</v>
      </c>
      <c r="D11" s="302">
        <f t="shared" si="12"/>
        <v>0.8571428571428571</v>
      </c>
      <c r="E11" s="303">
        <f t="shared" si="13"/>
        <v>5.1502145922746781E-2</v>
      </c>
      <c r="F11" s="304">
        <f t="shared" si="14"/>
        <v>3.4351145038167941E-2</v>
      </c>
      <c r="G11" s="301">
        <v>0</v>
      </c>
      <c r="H11" s="302">
        <f t="shared" si="15"/>
        <v>0</v>
      </c>
      <c r="I11" s="303">
        <f t="shared" si="16"/>
        <v>0</v>
      </c>
      <c r="J11" s="317">
        <f t="shared" si="17"/>
        <v>0</v>
      </c>
      <c r="K11" s="314">
        <v>1</v>
      </c>
      <c r="L11" s="302">
        <f t="shared" si="0"/>
        <v>2.3809523809523808E-2</v>
      </c>
      <c r="M11" s="303">
        <f t="shared" si="18"/>
        <v>8.3333333333333329E-2</v>
      </c>
      <c r="N11" s="304">
        <f t="shared" si="1"/>
        <v>9.5419847328244271E-4</v>
      </c>
      <c r="O11" s="301">
        <v>4</v>
      </c>
      <c r="P11" s="302">
        <f t="shared" si="2"/>
        <v>9.5238095238095233E-2</v>
      </c>
      <c r="Q11" s="303">
        <f t="shared" si="19"/>
        <v>1.9047619047619049E-2</v>
      </c>
      <c r="R11" s="317">
        <f t="shared" si="3"/>
        <v>3.8167938931297708E-3</v>
      </c>
      <c r="S11" s="301">
        <v>0</v>
      </c>
      <c r="T11" s="302">
        <f t="shared" si="4"/>
        <v>0</v>
      </c>
      <c r="U11" s="303">
        <f t="shared" si="20"/>
        <v>0</v>
      </c>
      <c r="V11" s="317">
        <f t="shared" si="5"/>
        <v>0</v>
      </c>
      <c r="W11" s="314">
        <v>0</v>
      </c>
      <c r="X11" s="302">
        <f t="shared" si="6"/>
        <v>0</v>
      </c>
      <c r="Y11" s="303">
        <f t="shared" si="21"/>
        <v>0</v>
      </c>
      <c r="Z11" s="304">
        <f t="shared" si="7"/>
        <v>0</v>
      </c>
      <c r="AA11" s="301">
        <v>1</v>
      </c>
      <c r="AB11" s="302">
        <f t="shared" si="8"/>
        <v>2.3809523809523808E-2</v>
      </c>
      <c r="AC11" s="303">
        <f t="shared" si="22"/>
        <v>2.3809523809523808E-2</v>
      </c>
      <c r="AD11" s="317">
        <f t="shared" si="9"/>
        <v>9.5419847328244271E-4</v>
      </c>
      <c r="AE11" s="314">
        <v>42</v>
      </c>
      <c r="AF11" s="302">
        <f t="shared" si="10"/>
        <v>1</v>
      </c>
      <c r="AG11" s="303">
        <f t="shared" si="23"/>
        <v>4.0076335877862593E-2</v>
      </c>
      <c r="AH11" s="507">
        <f t="shared" si="11"/>
        <v>4.0076335877862593E-2</v>
      </c>
    </row>
    <row r="12" spans="1:34" ht="13.5" x14ac:dyDescent="0.2">
      <c r="A12" s="506"/>
      <c r="B12" s="321" t="s">
        <v>6</v>
      </c>
      <c r="C12" s="314">
        <v>4</v>
      </c>
      <c r="D12" s="302">
        <f t="shared" si="12"/>
        <v>0.66666666666666663</v>
      </c>
      <c r="E12" s="303">
        <f t="shared" si="13"/>
        <v>5.7224606580829757E-3</v>
      </c>
      <c r="F12" s="304">
        <f t="shared" si="14"/>
        <v>3.8167938931297708E-3</v>
      </c>
      <c r="G12" s="301">
        <v>0</v>
      </c>
      <c r="H12" s="302">
        <f t="shared" si="15"/>
        <v>0</v>
      </c>
      <c r="I12" s="303">
        <f t="shared" si="16"/>
        <v>0</v>
      </c>
      <c r="J12" s="317">
        <f t="shared" si="17"/>
        <v>0</v>
      </c>
      <c r="K12" s="314">
        <v>0</v>
      </c>
      <c r="L12" s="302">
        <f t="shared" si="0"/>
        <v>0</v>
      </c>
      <c r="M12" s="303">
        <f t="shared" si="18"/>
        <v>0</v>
      </c>
      <c r="N12" s="304">
        <f t="shared" si="1"/>
        <v>0</v>
      </c>
      <c r="O12" s="301">
        <v>1</v>
      </c>
      <c r="P12" s="302">
        <f t="shared" si="2"/>
        <v>0.16666666666666666</v>
      </c>
      <c r="Q12" s="303">
        <f t="shared" si="19"/>
        <v>4.7619047619047623E-3</v>
      </c>
      <c r="R12" s="317">
        <f t="shared" si="3"/>
        <v>9.5419847328244271E-4</v>
      </c>
      <c r="S12" s="301">
        <v>1</v>
      </c>
      <c r="T12" s="302">
        <f t="shared" si="4"/>
        <v>0.16666666666666666</v>
      </c>
      <c r="U12" s="303">
        <f t="shared" si="20"/>
        <v>8.3333333333333329E-2</v>
      </c>
      <c r="V12" s="317">
        <f t="shared" si="5"/>
        <v>9.5419847328244271E-4</v>
      </c>
      <c r="W12" s="314">
        <v>0</v>
      </c>
      <c r="X12" s="302">
        <f t="shared" si="6"/>
        <v>0</v>
      </c>
      <c r="Y12" s="303">
        <f t="shared" si="21"/>
        <v>0</v>
      </c>
      <c r="Z12" s="304">
        <f t="shared" si="7"/>
        <v>0</v>
      </c>
      <c r="AA12" s="301">
        <v>0</v>
      </c>
      <c r="AB12" s="302">
        <f t="shared" si="8"/>
        <v>0</v>
      </c>
      <c r="AC12" s="303">
        <f t="shared" si="22"/>
        <v>0</v>
      </c>
      <c r="AD12" s="317">
        <f t="shared" si="9"/>
        <v>0</v>
      </c>
      <c r="AE12" s="314">
        <v>6</v>
      </c>
      <c r="AF12" s="302">
        <f t="shared" si="10"/>
        <v>1</v>
      </c>
      <c r="AG12" s="303">
        <f t="shared" si="23"/>
        <v>5.7251908396946565E-3</v>
      </c>
      <c r="AH12" s="507">
        <f t="shared" si="11"/>
        <v>5.7251908396946565E-3</v>
      </c>
    </row>
    <row r="13" spans="1:34" ht="13.5" x14ac:dyDescent="0.2">
      <c r="A13" s="506"/>
      <c r="B13" s="321" t="s">
        <v>8</v>
      </c>
      <c r="C13" s="314">
        <v>10</v>
      </c>
      <c r="D13" s="302">
        <f t="shared" si="12"/>
        <v>0.55555555555555558</v>
      </c>
      <c r="E13" s="303">
        <f t="shared" si="13"/>
        <v>1.4306151645207439E-2</v>
      </c>
      <c r="F13" s="304">
        <f t="shared" si="14"/>
        <v>9.5419847328244278E-3</v>
      </c>
      <c r="G13" s="301">
        <v>0</v>
      </c>
      <c r="H13" s="302">
        <f t="shared" si="15"/>
        <v>0</v>
      </c>
      <c r="I13" s="303">
        <f t="shared" si="16"/>
        <v>0</v>
      </c>
      <c r="J13" s="317">
        <f t="shared" si="17"/>
        <v>0</v>
      </c>
      <c r="K13" s="314">
        <v>0</v>
      </c>
      <c r="L13" s="302">
        <f t="shared" si="0"/>
        <v>0</v>
      </c>
      <c r="M13" s="303">
        <f t="shared" si="18"/>
        <v>0</v>
      </c>
      <c r="N13" s="304">
        <f t="shared" si="1"/>
        <v>0</v>
      </c>
      <c r="O13" s="301">
        <v>6</v>
      </c>
      <c r="P13" s="302">
        <f t="shared" si="2"/>
        <v>0.33333333333333331</v>
      </c>
      <c r="Q13" s="303">
        <f t="shared" si="19"/>
        <v>2.8571428571428571E-2</v>
      </c>
      <c r="R13" s="317">
        <f t="shared" si="3"/>
        <v>5.7251908396946565E-3</v>
      </c>
      <c r="S13" s="301">
        <v>0</v>
      </c>
      <c r="T13" s="302">
        <f t="shared" si="4"/>
        <v>0</v>
      </c>
      <c r="U13" s="303">
        <f t="shared" si="20"/>
        <v>0</v>
      </c>
      <c r="V13" s="317">
        <f t="shared" si="5"/>
        <v>0</v>
      </c>
      <c r="W13" s="314">
        <v>0</v>
      </c>
      <c r="X13" s="302">
        <f t="shared" si="6"/>
        <v>0</v>
      </c>
      <c r="Y13" s="303">
        <f t="shared" si="21"/>
        <v>0</v>
      </c>
      <c r="Z13" s="304">
        <f t="shared" si="7"/>
        <v>0</v>
      </c>
      <c r="AA13" s="301">
        <v>2</v>
      </c>
      <c r="AB13" s="302">
        <f t="shared" si="8"/>
        <v>0.1111111111111111</v>
      </c>
      <c r="AC13" s="303">
        <f t="shared" si="22"/>
        <v>4.7619047619047616E-2</v>
      </c>
      <c r="AD13" s="317">
        <f t="shared" si="9"/>
        <v>1.9083969465648854E-3</v>
      </c>
      <c r="AE13" s="314">
        <v>18</v>
      </c>
      <c r="AF13" s="302">
        <f t="shared" si="10"/>
        <v>1</v>
      </c>
      <c r="AG13" s="303">
        <f t="shared" si="23"/>
        <v>1.717557251908397E-2</v>
      </c>
      <c r="AH13" s="507">
        <f t="shared" si="11"/>
        <v>1.717557251908397E-2</v>
      </c>
    </row>
    <row r="14" spans="1:34" ht="13.5" x14ac:dyDescent="0.2">
      <c r="A14" s="506"/>
      <c r="B14" s="321" t="s">
        <v>9</v>
      </c>
      <c r="C14" s="314">
        <v>13</v>
      </c>
      <c r="D14" s="302">
        <f t="shared" si="12"/>
        <v>0.31707317073170732</v>
      </c>
      <c r="E14" s="303">
        <f t="shared" si="13"/>
        <v>1.8597997138769671E-2</v>
      </c>
      <c r="F14" s="304">
        <f t="shared" si="14"/>
        <v>1.2404580152671756E-2</v>
      </c>
      <c r="G14" s="301">
        <v>3</v>
      </c>
      <c r="H14" s="302">
        <f t="shared" si="15"/>
        <v>7.3170731707317069E-2</v>
      </c>
      <c r="I14" s="303">
        <f t="shared" si="16"/>
        <v>4.2253521126760563E-2</v>
      </c>
      <c r="J14" s="317">
        <f t="shared" si="17"/>
        <v>2.8625954198473282E-3</v>
      </c>
      <c r="K14" s="314">
        <v>1</v>
      </c>
      <c r="L14" s="302">
        <f t="shared" si="0"/>
        <v>2.4390243902439025E-2</v>
      </c>
      <c r="M14" s="303">
        <f t="shared" si="18"/>
        <v>8.3333333333333329E-2</v>
      </c>
      <c r="N14" s="304">
        <f t="shared" si="1"/>
        <v>9.5419847328244271E-4</v>
      </c>
      <c r="O14" s="301">
        <v>16</v>
      </c>
      <c r="P14" s="302">
        <f t="shared" si="2"/>
        <v>0.3902439024390244</v>
      </c>
      <c r="Q14" s="303">
        <f t="shared" si="19"/>
        <v>7.6190476190476197E-2</v>
      </c>
      <c r="R14" s="317">
        <f t="shared" si="3"/>
        <v>1.5267175572519083E-2</v>
      </c>
      <c r="S14" s="301">
        <v>2</v>
      </c>
      <c r="T14" s="302">
        <f t="shared" si="4"/>
        <v>4.878048780487805E-2</v>
      </c>
      <c r="U14" s="303">
        <f t="shared" si="20"/>
        <v>0.16666666666666666</v>
      </c>
      <c r="V14" s="317">
        <f t="shared" si="5"/>
        <v>1.9083969465648854E-3</v>
      </c>
      <c r="W14" s="314">
        <v>0</v>
      </c>
      <c r="X14" s="302">
        <f t="shared" si="6"/>
        <v>0</v>
      </c>
      <c r="Y14" s="303">
        <f t="shared" si="21"/>
        <v>0</v>
      </c>
      <c r="Z14" s="304">
        <f t="shared" si="7"/>
        <v>0</v>
      </c>
      <c r="AA14" s="301">
        <v>6</v>
      </c>
      <c r="AB14" s="302">
        <f t="shared" si="8"/>
        <v>0.14634146341463414</v>
      </c>
      <c r="AC14" s="303">
        <f t="shared" si="22"/>
        <v>0.14285714285714285</v>
      </c>
      <c r="AD14" s="317">
        <f t="shared" si="9"/>
        <v>5.7251908396946565E-3</v>
      </c>
      <c r="AE14" s="314">
        <v>41</v>
      </c>
      <c r="AF14" s="302">
        <f t="shared" si="10"/>
        <v>1</v>
      </c>
      <c r="AG14" s="303">
        <f t="shared" si="23"/>
        <v>3.9122137404580155E-2</v>
      </c>
      <c r="AH14" s="507">
        <f t="shared" si="11"/>
        <v>3.9122137404580155E-2</v>
      </c>
    </row>
    <row r="15" spans="1:34" ht="13.5" x14ac:dyDescent="0.2">
      <c r="A15" s="506"/>
      <c r="B15" s="321" t="s">
        <v>10</v>
      </c>
      <c r="C15" s="314">
        <v>30</v>
      </c>
      <c r="D15" s="302">
        <f t="shared" si="12"/>
        <v>0.75</v>
      </c>
      <c r="E15" s="303">
        <f t="shared" si="13"/>
        <v>4.2918454935622317E-2</v>
      </c>
      <c r="F15" s="304">
        <f t="shared" si="14"/>
        <v>2.8625954198473282E-2</v>
      </c>
      <c r="G15" s="301">
        <v>1</v>
      </c>
      <c r="H15" s="302">
        <f t="shared" si="15"/>
        <v>2.5000000000000001E-2</v>
      </c>
      <c r="I15" s="303">
        <f t="shared" si="16"/>
        <v>1.4084507042253521E-2</v>
      </c>
      <c r="J15" s="317">
        <f t="shared" si="17"/>
        <v>9.5419847328244271E-4</v>
      </c>
      <c r="K15" s="314">
        <v>0</v>
      </c>
      <c r="L15" s="302">
        <f t="shared" si="0"/>
        <v>0</v>
      </c>
      <c r="M15" s="303">
        <f t="shared" si="18"/>
        <v>0</v>
      </c>
      <c r="N15" s="304">
        <f t="shared" si="1"/>
        <v>0</v>
      </c>
      <c r="O15" s="301">
        <v>6</v>
      </c>
      <c r="P15" s="302">
        <f t="shared" si="2"/>
        <v>0.15</v>
      </c>
      <c r="Q15" s="303">
        <f t="shared" si="19"/>
        <v>2.8571428571428571E-2</v>
      </c>
      <c r="R15" s="317">
        <f t="shared" si="3"/>
        <v>5.7251908396946565E-3</v>
      </c>
      <c r="S15" s="301">
        <v>2</v>
      </c>
      <c r="T15" s="302">
        <f t="shared" si="4"/>
        <v>0.05</v>
      </c>
      <c r="U15" s="303">
        <f t="shared" si="20"/>
        <v>0.16666666666666666</v>
      </c>
      <c r="V15" s="317">
        <f t="shared" si="5"/>
        <v>1.9083969465648854E-3</v>
      </c>
      <c r="W15" s="314">
        <v>0</v>
      </c>
      <c r="X15" s="302">
        <f t="shared" si="6"/>
        <v>0</v>
      </c>
      <c r="Y15" s="303">
        <f t="shared" si="21"/>
        <v>0</v>
      </c>
      <c r="Z15" s="304">
        <f t="shared" si="7"/>
        <v>0</v>
      </c>
      <c r="AA15" s="301">
        <v>1</v>
      </c>
      <c r="AB15" s="302">
        <f t="shared" si="8"/>
        <v>2.5000000000000001E-2</v>
      </c>
      <c r="AC15" s="303">
        <f t="shared" si="22"/>
        <v>2.3809523809523808E-2</v>
      </c>
      <c r="AD15" s="317">
        <f t="shared" si="9"/>
        <v>9.5419847328244271E-4</v>
      </c>
      <c r="AE15" s="314">
        <v>40</v>
      </c>
      <c r="AF15" s="302">
        <f t="shared" si="10"/>
        <v>1</v>
      </c>
      <c r="AG15" s="303">
        <f t="shared" si="23"/>
        <v>3.8167938931297711E-2</v>
      </c>
      <c r="AH15" s="507">
        <f t="shared" si="11"/>
        <v>3.8167938931297711E-2</v>
      </c>
    </row>
    <row r="16" spans="1:34" ht="13.5" x14ac:dyDescent="0.2">
      <c r="A16" s="506"/>
      <c r="B16" s="321" t="s">
        <v>42</v>
      </c>
      <c r="C16" s="314">
        <v>15</v>
      </c>
      <c r="D16" s="302">
        <f t="shared" si="12"/>
        <v>0.9375</v>
      </c>
      <c r="E16" s="303">
        <f t="shared" si="13"/>
        <v>2.1459227467811159E-2</v>
      </c>
      <c r="F16" s="304">
        <f t="shared" si="14"/>
        <v>1.4312977099236641E-2</v>
      </c>
      <c r="G16" s="301">
        <v>0</v>
      </c>
      <c r="H16" s="302">
        <f t="shared" si="15"/>
        <v>0</v>
      </c>
      <c r="I16" s="303">
        <f t="shared" si="16"/>
        <v>0</v>
      </c>
      <c r="J16" s="317">
        <f t="shared" si="17"/>
        <v>0</v>
      </c>
      <c r="K16" s="314">
        <v>0</v>
      </c>
      <c r="L16" s="302">
        <f t="shared" si="0"/>
        <v>0</v>
      </c>
      <c r="M16" s="303">
        <f t="shared" si="18"/>
        <v>0</v>
      </c>
      <c r="N16" s="304">
        <f t="shared" si="1"/>
        <v>0</v>
      </c>
      <c r="O16" s="301">
        <v>0</v>
      </c>
      <c r="P16" s="302">
        <f t="shared" si="2"/>
        <v>0</v>
      </c>
      <c r="Q16" s="303">
        <f t="shared" si="19"/>
        <v>0</v>
      </c>
      <c r="R16" s="317">
        <f t="shared" si="3"/>
        <v>0</v>
      </c>
      <c r="S16" s="301">
        <v>0</v>
      </c>
      <c r="T16" s="302">
        <f t="shared" si="4"/>
        <v>0</v>
      </c>
      <c r="U16" s="303">
        <f t="shared" si="20"/>
        <v>0</v>
      </c>
      <c r="V16" s="317">
        <f t="shared" si="5"/>
        <v>0</v>
      </c>
      <c r="W16" s="314">
        <v>0</v>
      </c>
      <c r="X16" s="302">
        <f t="shared" si="6"/>
        <v>0</v>
      </c>
      <c r="Y16" s="303">
        <f t="shared" si="21"/>
        <v>0</v>
      </c>
      <c r="Z16" s="304">
        <f t="shared" si="7"/>
        <v>0</v>
      </c>
      <c r="AA16" s="301">
        <v>1</v>
      </c>
      <c r="AB16" s="302">
        <f t="shared" si="8"/>
        <v>6.25E-2</v>
      </c>
      <c r="AC16" s="303">
        <f t="shared" si="22"/>
        <v>2.3809523809523808E-2</v>
      </c>
      <c r="AD16" s="317">
        <f t="shared" si="9"/>
        <v>9.5419847328244271E-4</v>
      </c>
      <c r="AE16" s="314">
        <v>16</v>
      </c>
      <c r="AF16" s="302">
        <f t="shared" si="10"/>
        <v>1</v>
      </c>
      <c r="AG16" s="303">
        <f t="shared" si="23"/>
        <v>1.5267175572519083E-2</v>
      </c>
      <c r="AH16" s="507">
        <f t="shared" si="11"/>
        <v>1.5267175572519083E-2</v>
      </c>
    </row>
    <row r="17" spans="1:34" ht="13.5" x14ac:dyDescent="0.2">
      <c r="A17" s="506"/>
      <c r="B17" s="321" t="s">
        <v>5</v>
      </c>
      <c r="C17" s="314">
        <v>80</v>
      </c>
      <c r="D17" s="302">
        <f t="shared" si="12"/>
        <v>0.76190476190476186</v>
      </c>
      <c r="E17" s="303">
        <f t="shared" si="13"/>
        <v>0.11444921316165951</v>
      </c>
      <c r="F17" s="304">
        <f t="shared" si="14"/>
        <v>7.6335877862595422E-2</v>
      </c>
      <c r="G17" s="301">
        <v>2</v>
      </c>
      <c r="H17" s="302">
        <f t="shared" si="15"/>
        <v>1.9047619047619049E-2</v>
      </c>
      <c r="I17" s="303">
        <f t="shared" si="16"/>
        <v>2.8169014084507043E-2</v>
      </c>
      <c r="J17" s="317">
        <f t="shared" si="17"/>
        <v>1.9083969465648854E-3</v>
      </c>
      <c r="K17" s="314">
        <v>2</v>
      </c>
      <c r="L17" s="302">
        <f t="shared" si="0"/>
        <v>1.9047619047619049E-2</v>
      </c>
      <c r="M17" s="303">
        <f t="shared" si="18"/>
        <v>0.16666666666666666</v>
      </c>
      <c r="N17" s="304">
        <f t="shared" si="1"/>
        <v>1.9083969465648854E-3</v>
      </c>
      <c r="O17" s="301">
        <v>18</v>
      </c>
      <c r="P17" s="302">
        <f t="shared" si="2"/>
        <v>0.17142857142857143</v>
      </c>
      <c r="Q17" s="303">
        <f t="shared" si="19"/>
        <v>8.5714285714285715E-2</v>
      </c>
      <c r="R17" s="317">
        <f t="shared" si="3"/>
        <v>1.717557251908397E-2</v>
      </c>
      <c r="S17" s="301">
        <v>0</v>
      </c>
      <c r="T17" s="302">
        <f t="shared" si="4"/>
        <v>0</v>
      </c>
      <c r="U17" s="303">
        <f t="shared" si="20"/>
        <v>0</v>
      </c>
      <c r="V17" s="317">
        <f t="shared" si="5"/>
        <v>0</v>
      </c>
      <c r="W17" s="314">
        <v>0</v>
      </c>
      <c r="X17" s="302">
        <f t="shared" si="6"/>
        <v>0</v>
      </c>
      <c r="Y17" s="303">
        <f t="shared" si="21"/>
        <v>0</v>
      </c>
      <c r="Z17" s="304">
        <f t="shared" si="7"/>
        <v>0</v>
      </c>
      <c r="AA17" s="301">
        <v>3</v>
      </c>
      <c r="AB17" s="302">
        <f t="shared" si="8"/>
        <v>2.8571428571428571E-2</v>
      </c>
      <c r="AC17" s="303">
        <f t="shared" si="22"/>
        <v>7.1428571428571425E-2</v>
      </c>
      <c r="AD17" s="317">
        <f t="shared" si="9"/>
        <v>2.8625954198473282E-3</v>
      </c>
      <c r="AE17" s="314">
        <v>105</v>
      </c>
      <c r="AF17" s="302">
        <f t="shared" si="10"/>
        <v>1</v>
      </c>
      <c r="AG17" s="303">
        <f t="shared" si="23"/>
        <v>0.10019083969465649</v>
      </c>
      <c r="AH17" s="507">
        <f t="shared" si="11"/>
        <v>0.10019083969465649</v>
      </c>
    </row>
    <row r="18" spans="1:34" ht="13.5" x14ac:dyDescent="0.2">
      <c r="A18" s="506"/>
      <c r="B18" s="321" t="s">
        <v>12</v>
      </c>
      <c r="C18" s="314">
        <v>30</v>
      </c>
      <c r="D18" s="302">
        <f t="shared" si="12"/>
        <v>0.967741935483871</v>
      </c>
      <c r="E18" s="303">
        <f t="shared" si="13"/>
        <v>4.2918454935622317E-2</v>
      </c>
      <c r="F18" s="304">
        <f t="shared" si="14"/>
        <v>2.8625954198473282E-2</v>
      </c>
      <c r="G18" s="301">
        <v>0</v>
      </c>
      <c r="H18" s="302">
        <f t="shared" si="15"/>
        <v>0</v>
      </c>
      <c r="I18" s="303">
        <f t="shared" si="16"/>
        <v>0</v>
      </c>
      <c r="J18" s="317">
        <f t="shared" si="17"/>
        <v>0</v>
      </c>
      <c r="K18" s="314">
        <v>0</v>
      </c>
      <c r="L18" s="302">
        <f t="shared" si="0"/>
        <v>0</v>
      </c>
      <c r="M18" s="303">
        <f t="shared" si="18"/>
        <v>0</v>
      </c>
      <c r="N18" s="304">
        <f t="shared" si="1"/>
        <v>0</v>
      </c>
      <c r="O18" s="301">
        <v>1</v>
      </c>
      <c r="P18" s="302">
        <f t="shared" si="2"/>
        <v>3.2258064516129031E-2</v>
      </c>
      <c r="Q18" s="303">
        <f t="shared" si="19"/>
        <v>4.7619047619047623E-3</v>
      </c>
      <c r="R18" s="317">
        <f t="shared" si="3"/>
        <v>9.5419847328244271E-4</v>
      </c>
      <c r="S18" s="301">
        <v>0</v>
      </c>
      <c r="T18" s="302">
        <f t="shared" si="4"/>
        <v>0</v>
      </c>
      <c r="U18" s="303">
        <f t="shared" si="20"/>
        <v>0</v>
      </c>
      <c r="V18" s="317">
        <f t="shared" si="5"/>
        <v>0</v>
      </c>
      <c r="W18" s="314">
        <v>0</v>
      </c>
      <c r="X18" s="302">
        <f t="shared" si="6"/>
        <v>0</v>
      </c>
      <c r="Y18" s="303">
        <f t="shared" si="21"/>
        <v>0</v>
      </c>
      <c r="Z18" s="304">
        <f t="shared" si="7"/>
        <v>0</v>
      </c>
      <c r="AA18" s="301">
        <v>0</v>
      </c>
      <c r="AB18" s="302">
        <f t="shared" si="8"/>
        <v>0</v>
      </c>
      <c r="AC18" s="303">
        <f t="shared" si="22"/>
        <v>0</v>
      </c>
      <c r="AD18" s="317">
        <f t="shared" si="9"/>
        <v>0</v>
      </c>
      <c r="AE18" s="314">
        <v>31</v>
      </c>
      <c r="AF18" s="302">
        <f t="shared" si="10"/>
        <v>1</v>
      </c>
      <c r="AG18" s="303">
        <f t="shared" si="23"/>
        <v>2.9580152671755726E-2</v>
      </c>
      <c r="AH18" s="507">
        <f t="shared" si="11"/>
        <v>2.9580152671755726E-2</v>
      </c>
    </row>
    <row r="19" spans="1:34" ht="13.5" x14ac:dyDescent="0.2">
      <c r="A19" s="506"/>
      <c r="B19" s="321" t="s">
        <v>14</v>
      </c>
      <c r="C19" s="314">
        <v>35</v>
      </c>
      <c r="D19" s="302">
        <f t="shared" si="12"/>
        <v>0.72916666666666663</v>
      </c>
      <c r="E19" s="303">
        <f t="shared" si="13"/>
        <v>5.007153075822604E-2</v>
      </c>
      <c r="F19" s="304">
        <f t="shared" si="14"/>
        <v>3.3396946564885496E-2</v>
      </c>
      <c r="G19" s="301">
        <v>1</v>
      </c>
      <c r="H19" s="302">
        <f t="shared" si="15"/>
        <v>2.0833333333333332E-2</v>
      </c>
      <c r="I19" s="303">
        <f t="shared" si="16"/>
        <v>1.4084507042253521E-2</v>
      </c>
      <c r="J19" s="317">
        <f t="shared" si="17"/>
        <v>9.5419847328244271E-4</v>
      </c>
      <c r="K19" s="314">
        <v>0</v>
      </c>
      <c r="L19" s="302">
        <f t="shared" si="0"/>
        <v>0</v>
      </c>
      <c r="M19" s="303">
        <f t="shared" si="18"/>
        <v>0</v>
      </c>
      <c r="N19" s="304">
        <f t="shared" si="1"/>
        <v>0</v>
      </c>
      <c r="O19" s="301">
        <v>11</v>
      </c>
      <c r="P19" s="302">
        <f t="shared" si="2"/>
        <v>0.22916666666666666</v>
      </c>
      <c r="Q19" s="303">
        <f t="shared" si="19"/>
        <v>5.2380952380952382E-2</v>
      </c>
      <c r="R19" s="317">
        <f t="shared" si="3"/>
        <v>1.049618320610687E-2</v>
      </c>
      <c r="S19" s="301">
        <v>1</v>
      </c>
      <c r="T19" s="302">
        <f t="shared" si="4"/>
        <v>2.0833333333333332E-2</v>
      </c>
      <c r="U19" s="303">
        <f t="shared" si="20"/>
        <v>8.3333333333333329E-2</v>
      </c>
      <c r="V19" s="317">
        <f t="shared" si="5"/>
        <v>9.5419847328244271E-4</v>
      </c>
      <c r="W19" s="314">
        <v>0</v>
      </c>
      <c r="X19" s="302">
        <f t="shared" si="6"/>
        <v>0</v>
      </c>
      <c r="Y19" s="303">
        <f t="shared" si="21"/>
        <v>0</v>
      </c>
      <c r="Z19" s="304">
        <f t="shared" si="7"/>
        <v>0</v>
      </c>
      <c r="AA19" s="301">
        <v>0</v>
      </c>
      <c r="AB19" s="302">
        <f t="shared" si="8"/>
        <v>0</v>
      </c>
      <c r="AC19" s="303">
        <f t="shared" si="22"/>
        <v>0</v>
      </c>
      <c r="AD19" s="317">
        <f t="shared" si="9"/>
        <v>0</v>
      </c>
      <c r="AE19" s="314">
        <v>48</v>
      </c>
      <c r="AF19" s="302">
        <f t="shared" si="10"/>
        <v>1</v>
      </c>
      <c r="AG19" s="303">
        <f t="shared" si="23"/>
        <v>4.5801526717557252E-2</v>
      </c>
      <c r="AH19" s="507">
        <f t="shared" si="11"/>
        <v>4.5801526717557252E-2</v>
      </c>
    </row>
    <row r="20" spans="1:34" ht="13.5" x14ac:dyDescent="0.2">
      <c r="A20" s="506"/>
      <c r="B20" s="321" t="s">
        <v>15</v>
      </c>
      <c r="C20" s="314">
        <v>26</v>
      </c>
      <c r="D20" s="302">
        <f t="shared" si="12"/>
        <v>0.76470588235294112</v>
      </c>
      <c r="E20" s="303">
        <f t="shared" si="13"/>
        <v>3.7195994277539342E-2</v>
      </c>
      <c r="F20" s="304">
        <f t="shared" si="14"/>
        <v>2.4809160305343511E-2</v>
      </c>
      <c r="G20" s="301">
        <v>2</v>
      </c>
      <c r="H20" s="302">
        <f t="shared" si="15"/>
        <v>5.8823529411764705E-2</v>
      </c>
      <c r="I20" s="303">
        <f t="shared" si="16"/>
        <v>2.8169014084507043E-2</v>
      </c>
      <c r="J20" s="317">
        <f t="shared" si="17"/>
        <v>1.9083969465648854E-3</v>
      </c>
      <c r="K20" s="314">
        <v>0</v>
      </c>
      <c r="L20" s="302">
        <f t="shared" si="0"/>
        <v>0</v>
      </c>
      <c r="M20" s="303">
        <f t="shared" si="18"/>
        <v>0</v>
      </c>
      <c r="N20" s="304">
        <f t="shared" si="1"/>
        <v>0</v>
      </c>
      <c r="O20" s="301">
        <v>5</v>
      </c>
      <c r="P20" s="302">
        <f t="shared" si="2"/>
        <v>0.14705882352941177</v>
      </c>
      <c r="Q20" s="303">
        <f t="shared" si="19"/>
        <v>2.3809523809523808E-2</v>
      </c>
      <c r="R20" s="317">
        <f t="shared" si="3"/>
        <v>4.7709923664122139E-3</v>
      </c>
      <c r="S20" s="301">
        <v>0</v>
      </c>
      <c r="T20" s="302">
        <f t="shared" si="4"/>
        <v>0</v>
      </c>
      <c r="U20" s="303">
        <f t="shared" si="20"/>
        <v>0</v>
      </c>
      <c r="V20" s="317">
        <f t="shared" si="5"/>
        <v>0</v>
      </c>
      <c r="W20" s="314">
        <v>0</v>
      </c>
      <c r="X20" s="302">
        <f t="shared" si="6"/>
        <v>0</v>
      </c>
      <c r="Y20" s="303">
        <f t="shared" si="21"/>
        <v>0</v>
      </c>
      <c r="Z20" s="304">
        <f t="shared" si="7"/>
        <v>0</v>
      </c>
      <c r="AA20" s="301">
        <v>1</v>
      </c>
      <c r="AB20" s="302">
        <f t="shared" si="8"/>
        <v>2.9411764705882353E-2</v>
      </c>
      <c r="AC20" s="303">
        <f t="shared" si="22"/>
        <v>2.3809523809523808E-2</v>
      </c>
      <c r="AD20" s="317">
        <f t="shared" si="9"/>
        <v>9.5419847328244271E-4</v>
      </c>
      <c r="AE20" s="314">
        <v>34</v>
      </c>
      <c r="AF20" s="302">
        <f t="shared" si="10"/>
        <v>1</v>
      </c>
      <c r="AG20" s="303">
        <f t="shared" si="23"/>
        <v>3.2442748091603052E-2</v>
      </c>
      <c r="AH20" s="507">
        <f t="shared" si="11"/>
        <v>3.2442748091603052E-2</v>
      </c>
    </row>
    <row r="21" spans="1:34" ht="13.5" x14ac:dyDescent="0.2">
      <c r="A21" s="506"/>
      <c r="B21" s="321" t="s">
        <v>16</v>
      </c>
      <c r="C21" s="314">
        <v>74</v>
      </c>
      <c r="D21" s="302">
        <f t="shared" si="12"/>
        <v>0.63793103448275867</v>
      </c>
      <c r="E21" s="303">
        <f t="shared" si="13"/>
        <v>0.10586552217453506</v>
      </c>
      <c r="F21" s="304">
        <f t="shared" si="14"/>
        <v>7.061068702290077E-2</v>
      </c>
      <c r="G21" s="301">
        <v>29</v>
      </c>
      <c r="H21" s="302">
        <f t="shared" si="15"/>
        <v>0.25</v>
      </c>
      <c r="I21" s="303">
        <f t="shared" si="16"/>
        <v>0.40845070422535212</v>
      </c>
      <c r="J21" s="317">
        <f t="shared" si="17"/>
        <v>2.7671755725190841E-2</v>
      </c>
      <c r="K21" s="314">
        <v>0</v>
      </c>
      <c r="L21" s="302">
        <f t="shared" si="0"/>
        <v>0</v>
      </c>
      <c r="M21" s="303">
        <f t="shared" si="18"/>
        <v>0</v>
      </c>
      <c r="N21" s="304">
        <f t="shared" si="1"/>
        <v>0</v>
      </c>
      <c r="O21" s="301">
        <v>12</v>
      </c>
      <c r="P21" s="302">
        <f t="shared" si="2"/>
        <v>0.10344827586206896</v>
      </c>
      <c r="Q21" s="303">
        <f t="shared" si="19"/>
        <v>5.7142857142857141E-2</v>
      </c>
      <c r="R21" s="317">
        <f t="shared" si="3"/>
        <v>1.1450381679389313E-2</v>
      </c>
      <c r="S21" s="301">
        <v>0</v>
      </c>
      <c r="T21" s="302">
        <f t="shared" si="4"/>
        <v>0</v>
      </c>
      <c r="U21" s="303">
        <f t="shared" si="20"/>
        <v>0</v>
      </c>
      <c r="V21" s="317">
        <f t="shared" si="5"/>
        <v>0</v>
      </c>
      <c r="W21" s="314">
        <v>0</v>
      </c>
      <c r="X21" s="302">
        <f t="shared" si="6"/>
        <v>0</v>
      </c>
      <c r="Y21" s="303">
        <f t="shared" si="21"/>
        <v>0</v>
      </c>
      <c r="Z21" s="304">
        <f t="shared" si="7"/>
        <v>0</v>
      </c>
      <c r="AA21" s="301">
        <v>1</v>
      </c>
      <c r="AB21" s="302">
        <f t="shared" si="8"/>
        <v>8.6206896551724137E-3</v>
      </c>
      <c r="AC21" s="303">
        <f t="shared" si="22"/>
        <v>2.3809523809523808E-2</v>
      </c>
      <c r="AD21" s="317">
        <f t="shared" si="9"/>
        <v>9.5419847328244271E-4</v>
      </c>
      <c r="AE21" s="314">
        <v>116</v>
      </c>
      <c r="AF21" s="302">
        <f t="shared" si="10"/>
        <v>1</v>
      </c>
      <c r="AG21" s="303">
        <f t="shared" si="23"/>
        <v>0.11068702290076336</v>
      </c>
      <c r="AH21" s="507">
        <f t="shared" si="11"/>
        <v>0.11068702290076336</v>
      </c>
    </row>
    <row r="22" spans="1:34" ht="13.5" x14ac:dyDescent="0.2">
      <c r="A22" s="506"/>
      <c r="B22" s="321" t="s">
        <v>35</v>
      </c>
      <c r="C22" s="314">
        <v>24</v>
      </c>
      <c r="D22" s="302">
        <f t="shared" si="12"/>
        <v>0.8571428571428571</v>
      </c>
      <c r="E22" s="303">
        <f t="shared" si="13"/>
        <v>3.4334763948497854E-2</v>
      </c>
      <c r="F22" s="304">
        <f t="shared" si="14"/>
        <v>2.2900763358778626E-2</v>
      </c>
      <c r="G22" s="301">
        <v>0</v>
      </c>
      <c r="H22" s="302">
        <f t="shared" si="15"/>
        <v>0</v>
      </c>
      <c r="I22" s="303">
        <f t="shared" si="16"/>
        <v>0</v>
      </c>
      <c r="J22" s="317">
        <f t="shared" si="17"/>
        <v>0</v>
      </c>
      <c r="K22" s="314">
        <v>0</v>
      </c>
      <c r="L22" s="302">
        <f t="shared" si="0"/>
        <v>0</v>
      </c>
      <c r="M22" s="303">
        <f t="shared" si="18"/>
        <v>0</v>
      </c>
      <c r="N22" s="304">
        <f t="shared" si="1"/>
        <v>0</v>
      </c>
      <c r="O22" s="301">
        <v>1</v>
      </c>
      <c r="P22" s="302">
        <f t="shared" si="2"/>
        <v>3.5714285714285712E-2</v>
      </c>
      <c r="Q22" s="303">
        <f t="shared" si="19"/>
        <v>4.7619047619047623E-3</v>
      </c>
      <c r="R22" s="317">
        <f t="shared" si="3"/>
        <v>9.5419847328244271E-4</v>
      </c>
      <c r="S22" s="301">
        <v>0</v>
      </c>
      <c r="T22" s="302">
        <f t="shared" si="4"/>
        <v>0</v>
      </c>
      <c r="U22" s="303">
        <f t="shared" si="20"/>
        <v>0</v>
      </c>
      <c r="V22" s="317">
        <f t="shared" si="5"/>
        <v>0</v>
      </c>
      <c r="W22" s="314">
        <v>0</v>
      </c>
      <c r="X22" s="302">
        <f t="shared" si="6"/>
        <v>0</v>
      </c>
      <c r="Y22" s="303">
        <f t="shared" si="21"/>
        <v>0</v>
      </c>
      <c r="Z22" s="304">
        <f t="shared" si="7"/>
        <v>0</v>
      </c>
      <c r="AA22" s="301">
        <v>3</v>
      </c>
      <c r="AB22" s="302">
        <f t="shared" si="8"/>
        <v>0.10714285714285714</v>
      </c>
      <c r="AC22" s="303">
        <f t="shared" si="22"/>
        <v>7.1428571428571425E-2</v>
      </c>
      <c r="AD22" s="317">
        <f t="shared" si="9"/>
        <v>2.8625954198473282E-3</v>
      </c>
      <c r="AE22" s="314">
        <v>28</v>
      </c>
      <c r="AF22" s="302">
        <f t="shared" si="10"/>
        <v>1</v>
      </c>
      <c r="AG22" s="303">
        <f t="shared" si="23"/>
        <v>2.6717557251908396E-2</v>
      </c>
      <c r="AH22" s="507">
        <f t="shared" si="11"/>
        <v>2.6717557251908396E-2</v>
      </c>
    </row>
    <row r="23" spans="1:34" ht="13.5" x14ac:dyDescent="0.2">
      <c r="A23" s="506"/>
      <c r="B23" s="321" t="s">
        <v>17</v>
      </c>
      <c r="C23" s="314">
        <v>3</v>
      </c>
      <c r="D23" s="302">
        <f t="shared" si="12"/>
        <v>0.75</v>
      </c>
      <c r="E23" s="303">
        <f t="shared" si="13"/>
        <v>4.2918454935622317E-3</v>
      </c>
      <c r="F23" s="304">
        <f t="shared" si="14"/>
        <v>2.8625954198473282E-3</v>
      </c>
      <c r="G23" s="301">
        <v>0</v>
      </c>
      <c r="H23" s="302">
        <f t="shared" si="15"/>
        <v>0</v>
      </c>
      <c r="I23" s="303">
        <f t="shared" si="16"/>
        <v>0</v>
      </c>
      <c r="J23" s="317">
        <f t="shared" si="17"/>
        <v>0</v>
      </c>
      <c r="K23" s="314">
        <v>0</v>
      </c>
      <c r="L23" s="302">
        <f t="shared" si="0"/>
        <v>0</v>
      </c>
      <c r="M23" s="303">
        <f t="shared" si="18"/>
        <v>0</v>
      </c>
      <c r="N23" s="304">
        <f t="shared" si="1"/>
        <v>0</v>
      </c>
      <c r="O23" s="301">
        <v>1</v>
      </c>
      <c r="P23" s="302">
        <f t="shared" si="2"/>
        <v>0.25</v>
      </c>
      <c r="Q23" s="303">
        <f t="shared" si="19"/>
        <v>4.7619047619047623E-3</v>
      </c>
      <c r="R23" s="317">
        <f t="shared" si="3"/>
        <v>9.5419847328244271E-4</v>
      </c>
      <c r="S23" s="301">
        <v>0</v>
      </c>
      <c r="T23" s="302">
        <f t="shared" si="4"/>
        <v>0</v>
      </c>
      <c r="U23" s="303">
        <f t="shared" si="20"/>
        <v>0</v>
      </c>
      <c r="V23" s="317">
        <f t="shared" si="5"/>
        <v>0</v>
      </c>
      <c r="W23" s="314">
        <v>0</v>
      </c>
      <c r="X23" s="302">
        <f t="shared" si="6"/>
        <v>0</v>
      </c>
      <c r="Y23" s="303">
        <f t="shared" si="21"/>
        <v>0</v>
      </c>
      <c r="Z23" s="304">
        <f t="shared" si="7"/>
        <v>0</v>
      </c>
      <c r="AA23" s="301">
        <v>0</v>
      </c>
      <c r="AB23" s="302">
        <f t="shared" si="8"/>
        <v>0</v>
      </c>
      <c r="AC23" s="303">
        <f t="shared" si="22"/>
        <v>0</v>
      </c>
      <c r="AD23" s="317">
        <f t="shared" si="9"/>
        <v>0</v>
      </c>
      <c r="AE23" s="314">
        <v>4</v>
      </c>
      <c r="AF23" s="302">
        <f t="shared" si="10"/>
        <v>1</v>
      </c>
      <c r="AG23" s="303">
        <f t="shared" si="23"/>
        <v>3.8167938931297708E-3</v>
      </c>
      <c r="AH23" s="507">
        <f t="shared" si="11"/>
        <v>3.8167938931297708E-3</v>
      </c>
    </row>
    <row r="24" spans="1:34" ht="13.5" x14ac:dyDescent="0.2">
      <c r="A24" s="506"/>
      <c r="B24" s="321" t="s">
        <v>138</v>
      </c>
      <c r="C24" s="314">
        <v>0</v>
      </c>
      <c r="D24" s="302">
        <f t="shared" si="12"/>
        <v>0</v>
      </c>
      <c r="E24" s="303">
        <f t="shared" si="13"/>
        <v>0</v>
      </c>
      <c r="F24" s="304">
        <f t="shared" si="14"/>
        <v>0</v>
      </c>
      <c r="G24" s="301">
        <v>0</v>
      </c>
      <c r="H24" s="302">
        <f t="shared" si="15"/>
        <v>0</v>
      </c>
      <c r="I24" s="303">
        <f t="shared" si="16"/>
        <v>0</v>
      </c>
      <c r="J24" s="317">
        <f t="shared" si="17"/>
        <v>0</v>
      </c>
      <c r="K24" s="314">
        <v>0</v>
      </c>
      <c r="L24" s="302">
        <f t="shared" si="0"/>
        <v>0</v>
      </c>
      <c r="M24" s="303">
        <f t="shared" si="18"/>
        <v>0</v>
      </c>
      <c r="N24" s="304">
        <f t="shared" si="1"/>
        <v>0</v>
      </c>
      <c r="O24" s="301">
        <v>4</v>
      </c>
      <c r="P24" s="302">
        <f t="shared" si="2"/>
        <v>0.8</v>
      </c>
      <c r="Q24" s="303">
        <f t="shared" si="19"/>
        <v>1.9047619047619049E-2</v>
      </c>
      <c r="R24" s="317">
        <f t="shared" si="3"/>
        <v>3.8167938931297708E-3</v>
      </c>
      <c r="S24" s="301">
        <v>0</v>
      </c>
      <c r="T24" s="302">
        <f t="shared" si="4"/>
        <v>0</v>
      </c>
      <c r="U24" s="303">
        <f t="shared" si="20"/>
        <v>0</v>
      </c>
      <c r="V24" s="317">
        <f t="shared" si="5"/>
        <v>0</v>
      </c>
      <c r="W24" s="314">
        <v>0</v>
      </c>
      <c r="X24" s="302">
        <f t="shared" si="6"/>
        <v>0</v>
      </c>
      <c r="Y24" s="303">
        <f t="shared" si="21"/>
        <v>0</v>
      </c>
      <c r="Z24" s="304">
        <f t="shared" si="7"/>
        <v>0</v>
      </c>
      <c r="AA24" s="301">
        <v>1</v>
      </c>
      <c r="AB24" s="302">
        <f t="shared" si="8"/>
        <v>0.2</v>
      </c>
      <c r="AC24" s="303">
        <f t="shared" si="22"/>
        <v>2.3809523809523808E-2</v>
      </c>
      <c r="AD24" s="317">
        <f t="shared" si="9"/>
        <v>9.5419847328244271E-4</v>
      </c>
      <c r="AE24" s="314">
        <v>5</v>
      </c>
      <c r="AF24" s="302">
        <f t="shared" si="10"/>
        <v>1</v>
      </c>
      <c r="AG24" s="303">
        <f t="shared" si="23"/>
        <v>4.7709923664122139E-3</v>
      </c>
      <c r="AH24" s="507">
        <f t="shared" si="11"/>
        <v>4.7709923664122139E-3</v>
      </c>
    </row>
    <row r="25" spans="1:34" ht="13.5" x14ac:dyDescent="0.2">
      <c r="A25" s="506"/>
      <c r="B25" s="321" t="s">
        <v>18</v>
      </c>
      <c r="C25" s="314">
        <v>9</v>
      </c>
      <c r="D25" s="302">
        <f t="shared" si="12"/>
        <v>0.75</v>
      </c>
      <c r="E25" s="303">
        <f t="shared" si="13"/>
        <v>1.2875536480686695E-2</v>
      </c>
      <c r="F25" s="304">
        <f t="shared" si="14"/>
        <v>8.5877862595419852E-3</v>
      </c>
      <c r="G25" s="301">
        <v>1</v>
      </c>
      <c r="H25" s="302">
        <f t="shared" si="15"/>
        <v>8.3333333333333329E-2</v>
      </c>
      <c r="I25" s="303">
        <f t="shared" si="16"/>
        <v>1.4084507042253521E-2</v>
      </c>
      <c r="J25" s="317">
        <f t="shared" si="17"/>
        <v>9.5419847328244271E-4</v>
      </c>
      <c r="K25" s="314">
        <v>0</v>
      </c>
      <c r="L25" s="302">
        <f t="shared" si="0"/>
        <v>0</v>
      </c>
      <c r="M25" s="303">
        <f t="shared" si="18"/>
        <v>0</v>
      </c>
      <c r="N25" s="304">
        <f t="shared" si="1"/>
        <v>0</v>
      </c>
      <c r="O25" s="301">
        <v>1</v>
      </c>
      <c r="P25" s="302">
        <f t="shared" si="2"/>
        <v>8.3333333333333329E-2</v>
      </c>
      <c r="Q25" s="303">
        <f t="shared" si="19"/>
        <v>4.7619047619047623E-3</v>
      </c>
      <c r="R25" s="317">
        <f t="shared" si="3"/>
        <v>9.5419847328244271E-4</v>
      </c>
      <c r="S25" s="301">
        <v>0</v>
      </c>
      <c r="T25" s="302">
        <f t="shared" si="4"/>
        <v>0</v>
      </c>
      <c r="U25" s="303">
        <f t="shared" si="20"/>
        <v>0</v>
      </c>
      <c r="V25" s="317">
        <f t="shared" si="5"/>
        <v>0</v>
      </c>
      <c r="W25" s="314">
        <v>0</v>
      </c>
      <c r="X25" s="302">
        <f t="shared" si="6"/>
        <v>0</v>
      </c>
      <c r="Y25" s="303">
        <f t="shared" si="21"/>
        <v>0</v>
      </c>
      <c r="Z25" s="304">
        <f t="shared" si="7"/>
        <v>0</v>
      </c>
      <c r="AA25" s="301">
        <v>1</v>
      </c>
      <c r="AB25" s="302">
        <f t="shared" si="8"/>
        <v>8.3333333333333329E-2</v>
      </c>
      <c r="AC25" s="303">
        <f t="shared" si="22"/>
        <v>2.3809523809523808E-2</v>
      </c>
      <c r="AD25" s="317">
        <f t="shared" si="9"/>
        <v>9.5419847328244271E-4</v>
      </c>
      <c r="AE25" s="314">
        <v>12</v>
      </c>
      <c r="AF25" s="302">
        <f t="shared" si="10"/>
        <v>1</v>
      </c>
      <c r="AG25" s="303">
        <f t="shared" si="23"/>
        <v>1.1450381679389313E-2</v>
      </c>
      <c r="AH25" s="507">
        <f t="shared" si="11"/>
        <v>1.1450381679389313E-2</v>
      </c>
    </row>
    <row r="26" spans="1:34" ht="13.5" x14ac:dyDescent="0.2">
      <c r="A26" s="506"/>
      <c r="B26" s="321" t="s">
        <v>19</v>
      </c>
      <c r="C26" s="314">
        <v>2</v>
      </c>
      <c r="D26" s="302">
        <f t="shared" si="12"/>
        <v>0.13333333333333333</v>
      </c>
      <c r="E26" s="303">
        <f t="shared" si="13"/>
        <v>2.8612303290414878E-3</v>
      </c>
      <c r="F26" s="304">
        <f t="shared" si="14"/>
        <v>1.9083969465648854E-3</v>
      </c>
      <c r="G26" s="301">
        <v>11</v>
      </c>
      <c r="H26" s="302">
        <f t="shared" si="15"/>
        <v>0.73333333333333328</v>
      </c>
      <c r="I26" s="303">
        <f t="shared" si="16"/>
        <v>0.15492957746478872</v>
      </c>
      <c r="J26" s="317">
        <f t="shared" si="17"/>
        <v>1.049618320610687E-2</v>
      </c>
      <c r="K26" s="314">
        <v>1</v>
      </c>
      <c r="L26" s="302">
        <f t="shared" si="0"/>
        <v>6.6666666666666666E-2</v>
      </c>
      <c r="M26" s="303">
        <f t="shared" si="18"/>
        <v>8.3333333333333329E-2</v>
      </c>
      <c r="N26" s="304">
        <f t="shared" si="1"/>
        <v>9.5419847328244271E-4</v>
      </c>
      <c r="O26" s="301">
        <v>0</v>
      </c>
      <c r="P26" s="302">
        <f t="shared" si="2"/>
        <v>0</v>
      </c>
      <c r="Q26" s="303">
        <f t="shared" si="19"/>
        <v>0</v>
      </c>
      <c r="R26" s="317">
        <f t="shared" si="3"/>
        <v>0</v>
      </c>
      <c r="S26" s="301">
        <v>1</v>
      </c>
      <c r="T26" s="302">
        <f t="shared" si="4"/>
        <v>6.6666666666666666E-2</v>
      </c>
      <c r="U26" s="303">
        <f t="shared" si="20"/>
        <v>8.3333333333333329E-2</v>
      </c>
      <c r="V26" s="317">
        <f t="shared" si="5"/>
        <v>9.5419847328244271E-4</v>
      </c>
      <c r="W26" s="314">
        <v>0</v>
      </c>
      <c r="X26" s="302">
        <f t="shared" si="6"/>
        <v>0</v>
      </c>
      <c r="Y26" s="303">
        <f t="shared" si="21"/>
        <v>0</v>
      </c>
      <c r="Z26" s="304">
        <f t="shared" si="7"/>
        <v>0</v>
      </c>
      <c r="AA26" s="301">
        <v>0</v>
      </c>
      <c r="AB26" s="302">
        <f t="shared" si="8"/>
        <v>0</v>
      </c>
      <c r="AC26" s="303">
        <f t="shared" si="22"/>
        <v>0</v>
      </c>
      <c r="AD26" s="317">
        <f t="shared" si="9"/>
        <v>0</v>
      </c>
      <c r="AE26" s="314">
        <v>15</v>
      </c>
      <c r="AF26" s="302">
        <f t="shared" si="10"/>
        <v>1</v>
      </c>
      <c r="AG26" s="303">
        <f t="shared" si="23"/>
        <v>1.4312977099236641E-2</v>
      </c>
      <c r="AH26" s="507">
        <f t="shared" si="11"/>
        <v>1.4312977099236641E-2</v>
      </c>
    </row>
    <row r="27" spans="1:34" ht="13.5" x14ac:dyDescent="0.2">
      <c r="A27" s="506"/>
      <c r="B27" s="321" t="s">
        <v>20</v>
      </c>
      <c r="C27" s="314">
        <v>36</v>
      </c>
      <c r="D27" s="302">
        <f t="shared" si="12"/>
        <v>0.73469387755102045</v>
      </c>
      <c r="E27" s="303">
        <f t="shared" si="13"/>
        <v>5.1502145922746781E-2</v>
      </c>
      <c r="F27" s="304">
        <f t="shared" si="14"/>
        <v>3.4351145038167941E-2</v>
      </c>
      <c r="G27" s="301">
        <v>0</v>
      </c>
      <c r="H27" s="302">
        <f t="shared" si="15"/>
        <v>0</v>
      </c>
      <c r="I27" s="303">
        <f t="shared" si="16"/>
        <v>0</v>
      </c>
      <c r="J27" s="317">
        <f t="shared" si="17"/>
        <v>0</v>
      </c>
      <c r="K27" s="314">
        <v>0</v>
      </c>
      <c r="L27" s="302">
        <f t="shared" si="0"/>
        <v>0</v>
      </c>
      <c r="M27" s="303">
        <f t="shared" si="18"/>
        <v>0</v>
      </c>
      <c r="N27" s="304">
        <f t="shared" si="1"/>
        <v>0</v>
      </c>
      <c r="O27" s="301">
        <v>3</v>
      </c>
      <c r="P27" s="302">
        <f t="shared" si="2"/>
        <v>6.1224489795918366E-2</v>
      </c>
      <c r="Q27" s="303">
        <f t="shared" si="19"/>
        <v>1.4285714285714285E-2</v>
      </c>
      <c r="R27" s="317">
        <f t="shared" si="3"/>
        <v>2.8625954198473282E-3</v>
      </c>
      <c r="S27" s="301">
        <v>0</v>
      </c>
      <c r="T27" s="302">
        <f t="shared" si="4"/>
        <v>0</v>
      </c>
      <c r="U27" s="303">
        <f t="shared" si="20"/>
        <v>0</v>
      </c>
      <c r="V27" s="317">
        <f t="shared" si="5"/>
        <v>0</v>
      </c>
      <c r="W27" s="314">
        <v>0</v>
      </c>
      <c r="X27" s="302">
        <f t="shared" si="6"/>
        <v>0</v>
      </c>
      <c r="Y27" s="303">
        <f t="shared" si="21"/>
        <v>0</v>
      </c>
      <c r="Z27" s="304">
        <f t="shared" si="7"/>
        <v>0</v>
      </c>
      <c r="AA27" s="301">
        <v>10</v>
      </c>
      <c r="AB27" s="302">
        <f t="shared" si="8"/>
        <v>0.20408163265306123</v>
      </c>
      <c r="AC27" s="303">
        <f t="shared" si="22"/>
        <v>0.23809523809523808</v>
      </c>
      <c r="AD27" s="317">
        <f t="shared" si="9"/>
        <v>9.5419847328244278E-3</v>
      </c>
      <c r="AE27" s="314">
        <v>49</v>
      </c>
      <c r="AF27" s="302">
        <f t="shared" si="10"/>
        <v>1</v>
      </c>
      <c r="AG27" s="303">
        <f t="shared" si="23"/>
        <v>4.6755725190839696E-2</v>
      </c>
      <c r="AH27" s="507">
        <f t="shared" si="11"/>
        <v>4.6755725190839696E-2</v>
      </c>
    </row>
    <row r="28" spans="1:34" ht="13.5" x14ac:dyDescent="0.2">
      <c r="A28" s="506"/>
      <c r="B28" s="321" t="s">
        <v>36</v>
      </c>
      <c r="C28" s="314">
        <v>14</v>
      </c>
      <c r="D28" s="302">
        <f t="shared" si="12"/>
        <v>0.53846153846153844</v>
      </c>
      <c r="E28" s="303">
        <f t="shared" si="13"/>
        <v>2.0028612303290415E-2</v>
      </c>
      <c r="F28" s="304">
        <f t="shared" si="14"/>
        <v>1.3358778625954198E-2</v>
      </c>
      <c r="G28" s="301">
        <v>0</v>
      </c>
      <c r="H28" s="302">
        <f t="shared" si="15"/>
        <v>0</v>
      </c>
      <c r="I28" s="303">
        <f t="shared" si="16"/>
        <v>0</v>
      </c>
      <c r="J28" s="317">
        <f t="shared" si="17"/>
        <v>0</v>
      </c>
      <c r="K28" s="314">
        <v>5</v>
      </c>
      <c r="L28" s="302">
        <f t="shared" si="0"/>
        <v>0.19230769230769232</v>
      </c>
      <c r="M28" s="303">
        <f t="shared" si="18"/>
        <v>0.41666666666666669</v>
      </c>
      <c r="N28" s="304">
        <f t="shared" si="1"/>
        <v>4.7709923664122139E-3</v>
      </c>
      <c r="O28" s="301">
        <v>6</v>
      </c>
      <c r="P28" s="302">
        <f t="shared" si="2"/>
        <v>0.23076923076923078</v>
      </c>
      <c r="Q28" s="303">
        <f t="shared" si="19"/>
        <v>2.8571428571428571E-2</v>
      </c>
      <c r="R28" s="317">
        <f t="shared" si="3"/>
        <v>5.7251908396946565E-3</v>
      </c>
      <c r="S28" s="301">
        <v>0</v>
      </c>
      <c r="T28" s="302">
        <f t="shared" si="4"/>
        <v>0</v>
      </c>
      <c r="U28" s="303">
        <f t="shared" si="20"/>
        <v>0</v>
      </c>
      <c r="V28" s="317">
        <f t="shared" si="5"/>
        <v>0</v>
      </c>
      <c r="W28" s="314">
        <v>0</v>
      </c>
      <c r="X28" s="302">
        <f t="shared" si="6"/>
        <v>0</v>
      </c>
      <c r="Y28" s="303">
        <f t="shared" si="21"/>
        <v>0</v>
      </c>
      <c r="Z28" s="304">
        <f t="shared" si="7"/>
        <v>0</v>
      </c>
      <c r="AA28" s="301">
        <v>1</v>
      </c>
      <c r="AB28" s="302">
        <f t="shared" si="8"/>
        <v>3.8461538461538464E-2</v>
      </c>
      <c r="AC28" s="303">
        <f t="shared" si="22"/>
        <v>2.3809523809523808E-2</v>
      </c>
      <c r="AD28" s="317">
        <f t="shared" si="9"/>
        <v>9.5419847328244271E-4</v>
      </c>
      <c r="AE28" s="314">
        <v>26</v>
      </c>
      <c r="AF28" s="302">
        <f t="shared" si="10"/>
        <v>1</v>
      </c>
      <c r="AG28" s="303">
        <f t="shared" si="23"/>
        <v>2.4809160305343511E-2</v>
      </c>
      <c r="AH28" s="507">
        <f t="shared" si="11"/>
        <v>2.4809160305343511E-2</v>
      </c>
    </row>
    <row r="29" spans="1:34" ht="13.5" x14ac:dyDescent="0.2">
      <c r="A29" s="506"/>
      <c r="B29" s="321" t="s">
        <v>37</v>
      </c>
      <c r="C29" s="314">
        <v>30</v>
      </c>
      <c r="D29" s="302">
        <f t="shared" si="12"/>
        <v>1</v>
      </c>
      <c r="E29" s="303">
        <f t="shared" si="13"/>
        <v>4.2918454935622317E-2</v>
      </c>
      <c r="F29" s="304">
        <f t="shared" si="14"/>
        <v>2.8625954198473282E-2</v>
      </c>
      <c r="G29" s="301">
        <v>0</v>
      </c>
      <c r="H29" s="302">
        <f t="shared" si="15"/>
        <v>0</v>
      </c>
      <c r="I29" s="303">
        <f t="shared" si="16"/>
        <v>0</v>
      </c>
      <c r="J29" s="317">
        <f t="shared" si="17"/>
        <v>0</v>
      </c>
      <c r="K29" s="314">
        <v>0</v>
      </c>
      <c r="L29" s="302">
        <f t="shared" si="0"/>
        <v>0</v>
      </c>
      <c r="M29" s="303">
        <f t="shared" si="18"/>
        <v>0</v>
      </c>
      <c r="N29" s="304">
        <f t="shared" si="1"/>
        <v>0</v>
      </c>
      <c r="O29" s="301">
        <v>0</v>
      </c>
      <c r="P29" s="302">
        <f t="shared" si="2"/>
        <v>0</v>
      </c>
      <c r="Q29" s="303">
        <f t="shared" si="19"/>
        <v>0</v>
      </c>
      <c r="R29" s="317">
        <f t="shared" si="3"/>
        <v>0</v>
      </c>
      <c r="S29" s="301">
        <v>0</v>
      </c>
      <c r="T29" s="302">
        <f t="shared" si="4"/>
        <v>0</v>
      </c>
      <c r="U29" s="303">
        <f t="shared" si="20"/>
        <v>0</v>
      </c>
      <c r="V29" s="317">
        <f t="shared" si="5"/>
        <v>0</v>
      </c>
      <c r="W29" s="314">
        <v>0</v>
      </c>
      <c r="X29" s="302">
        <f t="shared" si="6"/>
        <v>0</v>
      </c>
      <c r="Y29" s="303">
        <f t="shared" si="21"/>
        <v>0</v>
      </c>
      <c r="Z29" s="304">
        <f t="shared" si="7"/>
        <v>0</v>
      </c>
      <c r="AA29" s="301">
        <v>0</v>
      </c>
      <c r="AB29" s="302">
        <f t="shared" si="8"/>
        <v>0</v>
      </c>
      <c r="AC29" s="303">
        <f t="shared" si="22"/>
        <v>0</v>
      </c>
      <c r="AD29" s="317">
        <f t="shared" si="9"/>
        <v>0</v>
      </c>
      <c r="AE29" s="314">
        <v>30</v>
      </c>
      <c r="AF29" s="302">
        <f t="shared" si="10"/>
        <v>1</v>
      </c>
      <c r="AG29" s="303">
        <f t="shared" si="23"/>
        <v>2.8625954198473282E-2</v>
      </c>
      <c r="AH29" s="507">
        <f t="shared" si="11"/>
        <v>2.8625954198473282E-2</v>
      </c>
    </row>
    <row r="30" spans="1:34" ht="13.5" x14ac:dyDescent="0.2">
      <c r="A30" s="506"/>
      <c r="B30" s="321" t="s">
        <v>40</v>
      </c>
      <c r="C30" s="314">
        <v>26</v>
      </c>
      <c r="D30" s="302">
        <f t="shared" si="12"/>
        <v>0.45614035087719296</v>
      </c>
      <c r="E30" s="303">
        <f t="shared" si="13"/>
        <v>3.7195994277539342E-2</v>
      </c>
      <c r="F30" s="304">
        <f t="shared" si="14"/>
        <v>2.4809160305343511E-2</v>
      </c>
      <c r="G30" s="301">
        <v>0</v>
      </c>
      <c r="H30" s="302">
        <f t="shared" si="15"/>
        <v>0</v>
      </c>
      <c r="I30" s="303">
        <f t="shared" si="16"/>
        <v>0</v>
      </c>
      <c r="J30" s="317">
        <f t="shared" si="17"/>
        <v>0</v>
      </c>
      <c r="K30" s="314">
        <v>0</v>
      </c>
      <c r="L30" s="302">
        <f t="shared" si="0"/>
        <v>0</v>
      </c>
      <c r="M30" s="303">
        <f t="shared" si="18"/>
        <v>0</v>
      </c>
      <c r="N30" s="304">
        <f t="shared" si="1"/>
        <v>0</v>
      </c>
      <c r="O30" s="301">
        <v>28</v>
      </c>
      <c r="P30" s="302">
        <f t="shared" si="2"/>
        <v>0.49122807017543857</v>
      </c>
      <c r="Q30" s="303">
        <f t="shared" si="19"/>
        <v>0.13333333333333333</v>
      </c>
      <c r="R30" s="317">
        <f t="shared" si="3"/>
        <v>2.6717557251908396E-2</v>
      </c>
      <c r="S30" s="301">
        <v>0</v>
      </c>
      <c r="T30" s="302">
        <f t="shared" si="4"/>
        <v>0</v>
      </c>
      <c r="U30" s="303">
        <f t="shared" si="20"/>
        <v>0</v>
      </c>
      <c r="V30" s="317">
        <f t="shared" si="5"/>
        <v>0</v>
      </c>
      <c r="W30" s="314">
        <v>1</v>
      </c>
      <c r="X30" s="302">
        <f t="shared" si="6"/>
        <v>1.7543859649122806E-2</v>
      </c>
      <c r="Y30" s="303">
        <f t="shared" si="21"/>
        <v>0.5</v>
      </c>
      <c r="Z30" s="304">
        <f t="shared" si="7"/>
        <v>9.5419847328244271E-4</v>
      </c>
      <c r="AA30" s="301">
        <v>2</v>
      </c>
      <c r="AB30" s="302">
        <f t="shared" si="8"/>
        <v>3.5087719298245612E-2</v>
      </c>
      <c r="AC30" s="303">
        <f t="shared" si="22"/>
        <v>4.7619047619047616E-2</v>
      </c>
      <c r="AD30" s="317">
        <f t="shared" si="9"/>
        <v>1.9083969465648854E-3</v>
      </c>
      <c r="AE30" s="314">
        <v>57</v>
      </c>
      <c r="AF30" s="302">
        <f t="shared" si="10"/>
        <v>1</v>
      </c>
      <c r="AG30" s="303">
        <f t="shared" si="23"/>
        <v>5.4389312977099237E-2</v>
      </c>
      <c r="AH30" s="507">
        <f t="shared" si="11"/>
        <v>5.4389312977099237E-2</v>
      </c>
    </row>
    <row r="31" spans="1:34" ht="13.5" x14ac:dyDescent="0.2">
      <c r="A31" s="506"/>
      <c r="B31" s="321" t="s">
        <v>21</v>
      </c>
      <c r="C31" s="314">
        <v>19</v>
      </c>
      <c r="D31" s="302">
        <f t="shared" si="12"/>
        <v>0.82608695652173914</v>
      </c>
      <c r="E31" s="303">
        <f t="shared" si="13"/>
        <v>2.7181688125894134E-2</v>
      </c>
      <c r="F31" s="304">
        <f t="shared" si="14"/>
        <v>1.8129770992366411E-2</v>
      </c>
      <c r="G31" s="301">
        <v>0</v>
      </c>
      <c r="H31" s="302">
        <f t="shared" si="15"/>
        <v>0</v>
      </c>
      <c r="I31" s="303">
        <f t="shared" si="16"/>
        <v>0</v>
      </c>
      <c r="J31" s="317">
        <f t="shared" si="17"/>
        <v>0</v>
      </c>
      <c r="K31" s="314">
        <v>0</v>
      </c>
      <c r="L31" s="302">
        <f t="shared" si="0"/>
        <v>0</v>
      </c>
      <c r="M31" s="303">
        <f t="shared" si="18"/>
        <v>0</v>
      </c>
      <c r="N31" s="304">
        <f t="shared" si="1"/>
        <v>0</v>
      </c>
      <c r="O31" s="301">
        <v>4</v>
      </c>
      <c r="P31" s="302">
        <f t="shared" si="2"/>
        <v>0.17391304347826086</v>
      </c>
      <c r="Q31" s="303">
        <f t="shared" si="19"/>
        <v>1.9047619047619049E-2</v>
      </c>
      <c r="R31" s="317">
        <f t="shared" si="3"/>
        <v>3.8167938931297708E-3</v>
      </c>
      <c r="S31" s="301">
        <v>0</v>
      </c>
      <c r="T31" s="302">
        <f t="shared" si="4"/>
        <v>0</v>
      </c>
      <c r="U31" s="303">
        <f t="shared" si="20"/>
        <v>0</v>
      </c>
      <c r="V31" s="317">
        <f t="shared" si="5"/>
        <v>0</v>
      </c>
      <c r="W31" s="314">
        <v>0</v>
      </c>
      <c r="X31" s="302">
        <f t="shared" si="6"/>
        <v>0</v>
      </c>
      <c r="Y31" s="303">
        <f t="shared" si="21"/>
        <v>0</v>
      </c>
      <c r="Z31" s="304">
        <f t="shared" si="7"/>
        <v>0</v>
      </c>
      <c r="AA31" s="301">
        <v>0</v>
      </c>
      <c r="AB31" s="302">
        <f t="shared" si="8"/>
        <v>0</v>
      </c>
      <c r="AC31" s="303">
        <f t="shared" si="22"/>
        <v>0</v>
      </c>
      <c r="AD31" s="317">
        <f t="shared" si="9"/>
        <v>0</v>
      </c>
      <c r="AE31" s="314">
        <v>23</v>
      </c>
      <c r="AF31" s="302">
        <f t="shared" si="10"/>
        <v>1</v>
      </c>
      <c r="AG31" s="303">
        <f t="shared" si="23"/>
        <v>2.1946564885496182E-2</v>
      </c>
      <c r="AH31" s="507">
        <f t="shared" si="11"/>
        <v>2.1946564885496182E-2</v>
      </c>
    </row>
    <row r="32" spans="1:34" ht="13.5" x14ac:dyDescent="0.2">
      <c r="A32" s="506"/>
      <c r="B32" s="321" t="s">
        <v>7</v>
      </c>
      <c r="C32" s="314">
        <v>34</v>
      </c>
      <c r="D32" s="302">
        <f t="shared" si="12"/>
        <v>0.49275362318840582</v>
      </c>
      <c r="E32" s="303">
        <f t="shared" si="13"/>
        <v>4.8640915593705293E-2</v>
      </c>
      <c r="F32" s="304">
        <f t="shared" si="14"/>
        <v>3.2442748091603052E-2</v>
      </c>
      <c r="G32" s="301">
        <v>2</v>
      </c>
      <c r="H32" s="302">
        <f t="shared" si="15"/>
        <v>2.8985507246376812E-2</v>
      </c>
      <c r="I32" s="303">
        <f t="shared" si="16"/>
        <v>2.8169014084507043E-2</v>
      </c>
      <c r="J32" s="317">
        <f t="shared" si="17"/>
        <v>1.9083969465648854E-3</v>
      </c>
      <c r="K32" s="314">
        <v>0</v>
      </c>
      <c r="L32" s="302">
        <f t="shared" si="0"/>
        <v>0</v>
      </c>
      <c r="M32" s="303">
        <f t="shared" si="18"/>
        <v>0</v>
      </c>
      <c r="N32" s="304">
        <f t="shared" si="1"/>
        <v>0</v>
      </c>
      <c r="O32" s="301">
        <v>29</v>
      </c>
      <c r="P32" s="302">
        <f t="shared" si="2"/>
        <v>0.42028985507246375</v>
      </c>
      <c r="Q32" s="303">
        <f t="shared" si="19"/>
        <v>0.1380952380952381</v>
      </c>
      <c r="R32" s="317">
        <f t="shared" si="3"/>
        <v>2.7671755725190841E-2</v>
      </c>
      <c r="S32" s="301">
        <v>2</v>
      </c>
      <c r="T32" s="302">
        <f t="shared" si="4"/>
        <v>2.8985507246376812E-2</v>
      </c>
      <c r="U32" s="303">
        <f t="shared" si="20"/>
        <v>0.16666666666666666</v>
      </c>
      <c r="V32" s="317">
        <f t="shared" si="5"/>
        <v>1.9083969465648854E-3</v>
      </c>
      <c r="W32" s="314">
        <v>0</v>
      </c>
      <c r="X32" s="302">
        <f t="shared" si="6"/>
        <v>0</v>
      </c>
      <c r="Y32" s="303">
        <f t="shared" si="21"/>
        <v>0</v>
      </c>
      <c r="Z32" s="304">
        <f t="shared" si="7"/>
        <v>0</v>
      </c>
      <c r="AA32" s="301">
        <v>2</v>
      </c>
      <c r="AB32" s="302">
        <f t="shared" si="8"/>
        <v>2.8985507246376812E-2</v>
      </c>
      <c r="AC32" s="303">
        <f t="shared" si="22"/>
        <v>4.7619047619047616E-2</v>
      </c>
      <c r="AD32" s="317">
        <f t="shared" si="9"/>
        <v>1.9083969465648854E-3</v>
      </c>
      <c r="AE32" s="314">
        <v>69</v>
      </c>
      <c r="AF32" s="302">
        <f t="shared" si="10"/>
        <v>1</v>
      </c>
      <c r="AG32" s="303">
        <f t="shared" si="23"/>
        <v>6.5839694656488548E-2</v>
      </c>
      <c r="AH32" s="507">
        <f t="shared" si="11"/>
        <v>6.5839694656488548E-2</v>
      </c>
    </row>
    <row r="33" spans="1:34" ht="13.5" x14ac:dyDescent="0.2">
      <c r="A33" s="506"/>
      <c r="B33" s="321" t="s">
        <v>32</v>
      </c>
      <c r="C33" s="314">
        <v>2</v>
      </c>
      <c r="D33" s="302">
        <f t="shared" si="12"/>
        <v>0.11764705882352941</v>
      </c>
      <c r="E33" s="303">
        <f t="shared" si="13"/>
        <v>2.8612303290414878E-3</v>
      </c>
      <c r="F33" s="304">
        <f t="shared" si="14"/>
        <v>1.9083969465648854E-3</v>
      </c>
      <c r="G33" s="301">
        <v>11</v>
      </c>
      <c r="H33" s="302">
        <f t="shared" si="15"/>
        <v>0.6470588235294118</v>
      </c>
      <c r="I33" s="303">
        <f t="shared" si="16"/>
        <v>0.15492957746478872</v>
      </c>
      <c r="J33" s="317">
        <f t="shared" si="17"/>
        <v>1.049618320610687E-2</v>
      </c>
      <c r="K33" s="314">
        <v>0</v>
      </c>
      <c r="L33" s="302">
        <f t="shared" si="0"/>
        <v>0</v>
      </c>
      <c r="M33" s="303">
        <f t="shared" si="18"/>
        <v>0</v>
      </c>
      <c r="N33" s="304">
        <f t="shared" si="1"/>
        <v>0</v>
      </c>
      <c r="O33" s="301">
        <v>1</v>
      </c>
      <c r="P33" s="302">
        <f t="shared" si="2"/>
        <v>5.8823529411764705E-2</v>
      </c>
      <c r="Q33" s="303">
        <f t="shared" si="19"/>
        <v>4.7619047619047623E-3</v>
      </c>
      <c r="R33" s="317">
        <f t="shared" si="3"/>
        <v>9.5419847328244271E-4</v>
      </c>
      <c r="S33" s="301">
        <v>0</v>
      </c>
      <c r="T33" s="302">
        <f t="shared" si="4"/>
        <v>0</v>
      </c>
      <c r="U33" s="303">
        <f t="shared" si="20"/>
        <v>0</v>
      </c>
      <c r="V33" s="317">
        <f t="shared" si="5"/>
        <v>0</v>
      </c>
      <c r="W33" s="314">
        <v>1</v>
      </c>
      <c r="X33" s="302">
        <f t="shared" si="6"/>
        <v>5.8823529411764705E-2</v>
      </c>
      <c r="Y33" s="303">
        <f t="shared" si="21"/>
        <v>0.5</v>
      </c>
      <c r="Z33" s="304">
        <f t="shared" si="7"/>
        <v>9.5419847328244271E-4</v>
      </c>
      <c r="AA33" s="301">
        <v>2</v>
      </c>
      <c r="AB33" s="302">
        <f t="shared" si="8"/>
        <v>0.11764705882352941</v>
      </c>
      <c r="AC33" s="303">
        <f t="shared" si="22"/>
        <v>4.7619047619047616E-2</v>
      </c>
      <c r="AD33" s="317">
        <f t="shared" si="9"/>
        <v>1.9083969465648854E-3</v>
      </c>
      <c r="AE33" s="314">
        <v>17</v>
      </c>
      <c r="AF33" s="302">
        <f t="shared" si="10"/>
        <v>1</v>
      </c>
      <c r="AG33" s="303">
        <f t="shared" si="23"/>
        <v>1.6221374045801526E-2</v>
      </c>
      <c r="AH33" s="507">
        <f t="shared" si="11"/>
        <v>1.6221374045801526E-2</v>
      </c>
    </row>
    <row r="34" spans="1:34" ht="13.5" x14ac:dyDescent="0.2">
      <c r="A34" s="506"/>
      <c r="B34" s="321" t="s">
        <v>3</v>
      </c>
      <c r="C34" s="314">
        <v>5</v>
      </c>
      <c r="D34" s="302">
        <f t="shared" si="12"/>
        <v>0.26315789473684209</v>
      </c>
      <c r="E34" s="303">
        <f t="shared" si="13"/>
        <v>7.1530758226037196E-3</v>
      </c>
      <c r="F34" s="304">
        <f t="shared" si="14"/>
        <v>4.7709923664122139E-3</v>
      </c>
      <c r="G34" s="301">
        <v>2</v>
      </c>
      <c r="H34" s="302">
        <f t="shared" si="15"/>
        <v>0.10526315789473684</v>
      </c>
      <c r="I34" s="303">
        <f t="shared" si="16"/>
        <v>2.8169014084507043E-2</v>
      </c>
      <c r="J34" s="317">
        <f t="shared" si="17"/>
        <v>1.9083969465648854E-3</v>
      </c>
      <c r="K34" s="314">
        <v>0</v>
      </c>
      <c r="L34" s="302">
        <f t="shared" si="0"/>
        <v>0</v>
      </c>
      <c r="M34" s="303">
        <f t="shared" si="18"/>
        <v>0</v>
      </c>
      <c r="N34" s="304">
        <f t="shared" si="1"/>
        <v>0</v>
      </c>
      <c r="O34" s="301">
        <v>10</v>
      </c>
      <c r="P34" s="302">
        <f t="shared" si="2"/>
        <v>0.52631578947368418</v>
      </c>
      <c r="Q34" s="303">
        <f t="shared" si="19"/>
        <v>4.7619047619047616E-2</v>
      </c>
      <c r="R34" s="317">
        <f t="shared" si="3"/>
        <v>9.5419847328244278E-3</v>
      </c>
      <c r="S34" s="301">
        <v>1</v>
      </c>
      <c r="T34" s="302">
        <f t="shared" si="4"/>
        <v>5.2631578947368418E-2</v>
      </c>
      <c r="U34" s="303">
        <f t="shared" si="20"/>
        <v>8.3333333333333329E-2</v>
      </c>
      <c r="V34" s="317">
        <f t="shared" si="5"/>
        <v>9.5419847328244271E-4</v>
      </c>
      <c r="W34" s="314">
        <v>0</v>
      </c>
      <c r="X34" s="302">
        <f t="shared" si="6"/>
        <v>0</v>
      </c>
      <c r="Y34" s="303">
        <f t="shared" si="21"/>
        <v>0</v>
      </c>
      <c r="Z34" s="304">
        <f t="shared" si="7"/>
        <v>0</v>
      </c>
      <c r="AA34" s="301">
        <v>1</v>
      </c>
      <c r="AB34" s="302">
        <f t="shared" si="8"/>
        <v>5.2631578947368418E-2</v>
      </c>
      <c r="AC34" s="303">
        <f t="shared" si="22"/>
        <v>2.3809523809523808E-2</v>
      </c>
      <c r="AD34" s="317">
        <f t="shared" si="9"/>
        <v>9.5419847328244271E-4</v>
      </c>
      <c r="AE34" s="314">
        <v>19</v>
      </c>
      <c r="AF34" s="302">
        <f t="shared" si="10"/>
        <v>1</v>
      </c>
      <c r="AG34" s="303">
        <f t="shared" si="23"/>
        <v>1.8129770992366411E-2</v>
      </c>
      <c r="AH34" s="507">
        <f t="shared" si="11"/>
        <v>1.8129770992366411E-2</v>
      </c>
    </row>
    <row r="35" spans="1:34" ht="13.5" x14ac:dyDescent="0.2">
      <c r="A35" s="506"/>
      <c r="B35" s="321" t="s">
        <v>139</v>
      </c>
      <c r="C35" s="314">
        <v>7</v>
      </c>
      <c r="D35" s="302">
        <f t="shared" si="12"/>
        <v>0.30434782608695654</v>
      </c>
      <c r="E35" s="303">
        <f t="shared" si="13"/>
        <v>1.0014306151645207E-2</v>
      </c>
      <c r="F35" s="304">
        <f t="shared" si="14"/>
        <v>6.6793893129770991E-3</v>
      </c>
      <c r="G35" s="301">
        <v>3</v>
      </c>
      <c r="H35" s="302">
        <f t="shared" si="15"/>
        <v>0.13043478260869565</v>
      </c>
      <c r="I35" s="303">
        <f t="shared" si="16"/>
        <v>4.2253521126760563E-2</v>
      </c>
      <c r="J35" s="317">
        <f t="shared" si="17"/>
        <v>2.8625954198473282E-3</v>
      </c>
      <c r="K35" s="314">
        <v>2</v>
      </c>
      <c r="L35" s="302">
        <f t="shared" si="0"/>
        <v>8.6956521739130432E-2</v>
      </c>
      <c r="M35" s="303">
        <f t="shared" si="18"/>
        <v>0.16666666666666666</v>
      </c>
      <c r="N35" s="304">
        <f t="shared" si="1"/>
        <v>1.9083969465648854E-3</v>
      </c>
      <c r="O35" s="301">
        <v>9</v>
      </c>
      <c r="P35" s="302">
        <f t="shared" si="2"/>
        <v>0.39130434782608697</v>
      </c>
      <c r="Q35" s="303">
        <f t="shared" si="19"/>
        <v>4.2857142857142858E-2</v>
      </c>
      <c r="R35" s="317">
        <f t="shared" si="3"/>
        <v>8.5877862595419852E-3</v>
      </c>
      <c r="S35" s="301">
        <v>0</v>
      </c>
      <c r="T35" s="302">
        <f t="shared" si="4"/>
        <v>0</v>
      </c>
      <c r="U35" s="303">
        <f t="shared" si="20"/>
        <v>0</v>
      </c>
      <c r="V35" s="317">
        <f t="shared" si="5"/>
        <v>0</v>
      </c>
      <c r="W35" s="314">
        <v>0</v>
      </c>
      <c r="X35" s="302">
        <f t="shared" si="6"/>
        <v>0</v>
      </c>
      <c r="Y35" s="303">
        <f t="shared" si="21"/>
        <v>0</v>
      </c>
      <c r="Z35" s="304">
        <f t="shared" si="7"/>
        <v>0</v>
      </c>
      <c r="AA35" s="301">
        <v>2</v>
      </c>
      <c r="AB35" s="302">
        <f t="shared" si="8"/>
        <v>8.6956521739130432E-2</v>
      </c>
      <c r="AC35" s="303">
        <f t="shared" si="22"/>
        <v>4.7619047619047616E-2</v>
      </c>
      <c r="AD35" s="317">
        <f t="shared" si="9"/>
        <v>1.9083969465648854E-3</v>
      </c>
      <c r="AE35" s="314">
        <v>23</v>
      </c>
      <c r="AF35" s="302">
        <f t="shared" si="10"/>
        <v>1</v>
      </c>
      <c r="AG35" s="303">
        <f t="shared" si="23"/>
        <v>2.1946564885496182E-2</v>
      </c>
      <c r="AH35" s="507">
        <f t="shared" si="11"/>
        <v>2.1946564885496182E-2</v>
      </c>
    </row>
    <row r="36" spans="1:34" ht="15.75" x14ac:dyDescent="0.25">
      <c r="A36" s="508"/>
      <c r="B36" s="11"/>
      <c r="C36" s="315"/>
      <c r="D36" s="302"/>
      <c r="E36" s="303"/>
      <c r="F36" s="307"/>
      <c r="G36" s="305"/>
      <c r="H36" s="302"/>
      <c r="I36" s="303"/>
      <c r="J36" s="318"/>
      <c r="K36" s="315"/>
      <c r="L36" s="302"/>
      <c r="M36" s="303"/>
      <c r="N36" s="307"/>
      <c r="O36" s="305"/>
      <c r="P36" s="302"/>
      <c r="Q36" s="303"/>
      <c r="R36" s="318"/>
      <c r="S36" s="305"/>
      <c r="T36" s="302"/>
      <c r="U36" s="303"/>
      <c r="V36" s="318"/>
      <c r="W36" s="315"/>
      <c r="X36" s="302"/>
      <c r="Y36" s="303"/>
      <c r="Z36" s="307"/>
      <c r="AA36" s="305"/>
      <c r="AB36" s="302"/>
      <c r="AC36" s="303"/>
      <c r="AD36" s="318"/>
      <c r="AE36" s="315"/>
      <c r="AF36" s="302"/>
      <c r="AG36" s="303"/>
      <c r="AH36" s="509"/>
    </row>
    <row r="37" spans="1:34" ht="13.5" x14ac:dyDescent="0.2">
      <c r="A37" s="510"/>
      <c r="B37" s="511" t="s">
        <v>22</v>
      </c>
      <c r="C37" s="512">
        <f>SUM(C6:C36)</f>
        <v>699</v>
      </c>
      <c r="D37" s="513">
        <f t="shared" si="12"/>
        <v>0.6669847328244275</v>
      </c>
      <c r="E37" s="514">
        <f>C37/C$37</f>
        <v>1</v>
      </c>
      <c r="F37" s="515">
        <f>IF($AE$37=0,0,C37/$AE$37)</f>
        <v>0.6669847328244275</v>
      </c>
      <c r="G37" s="516">
        <f>SUM(G6:G36)</f>
        <v>71</v>
      </c>
      <c r="H37" s="513">
        <f t="shared" si="15"/>
        <v>6.7748091603053437E-2</v>
      </c>
      <c r="I37" s="514">
        <f>G37/G$37</f>
        <v>1</v>
      </c>
      <c r="J37" s="517">
        <f>IF($AE$37=0,0,G37/$AE$37)</f>
        <v>6.7748091603053437E-2</v>
      </c>
      <c r="K37" s="512">
        <f>SUM(K6:K36)</f>
        <v>12</v>
      </c>
      <c r="L37" s="513">
        <f>IF($AE37=0,0,K37/$AE37)</f>
        <v>1.1450381679389313E-2</v>
      </c>
      <c r="M37" s="514">
        <f>K37/K$37</f>
        <v>1</v>
      </c>
      <c r="N37" s="515">
        <f>IF($AE$37=0,0,K37/$AE$37)</f>
        <v>1.1450381679389313E-2</v>
      </c>
      <c r="O37" s="516">
        <f>SUM(O6:O36)</f>
        <v>210</v>
      </c>
      <c r="P37" s="513">
        <f>IF($AE37=0,0,O37/$AE37)</f>
        <v>0.20038167938931298</v>
      </c>
      <c r="Q37" s="514">
        <f>O37/O$37</f>
        <v>1</v>
      </c>
      <c r="R37" s="517">
        <f>IF($AE$37=0,0,O37/$AE$37)</f>
        <v>0.20038167938931298</v>
      </c>
      <c r="S37" s="516">
        <f>SUM(S6:S36)</f>
        <v>12</v>
      </c>
      <c r="T37" s="513">
        <f>IF($AE37=0,0,S37/$AE37)</f>
        <v>1.1450381679389313E-2</v>
      </c>
      <c r="U37" s="514">
        <f>S37/S$37</f>
        <v>1</v>
      </c>
      <c r="V37" s="517">
        <f>IF($AE$37=0,0,S37/$AE$37)</f>
        <v>1.1450381679389313E-2</v>
      </c>
      <c r="W37" s="512">
        <f>SUM(W6:W36)</f>
        <v>2</v>
      </c>
      <c r="X37" s="513">
        <f>IF($AE37=0,0,W37/$AE37)</f>
        <v>1.9083969465648854E-3</v>
      </c>
      <c r="Y37" s="514">
        <f>W37/W$37</f>
        <v>1</v>
      </c>
      <c r="Z37" s="515">
        <f>IF($AE$37=0,0,W37/$AE$37)</f>
        <v>1.9083969465648854E-3</v>
      </c>
      <c r="AA37" s="516">
        <f>SUM(AA6:AA36)</f>
        <v>42</v>
      </c>
      <c r="AB37" s="513">
        <f>IF($AE37=0,0,AA37/$AE37)</f>
        <v>4.0076335877862593E-2</v>
      </c>
      <c r="AC37" s="514">
        <f>AA37/AA$37</f>
        <v>1</v>
      </c>
      <c r="AD37" s="517">
        <f>IF($AE$37=0,0,AA37/$AE$37)</f>
        <v>4.0076335877862593E-2</v>
      </c>
      <c r="AE37" s="512">
        <f>SUM(AE6:AE36)</f>
        <v>1048</v>
      </c>
      <c r="AF37" s="513">
        <f>IF($AE37=0,0,AE37/$AE37)</f>
        <v>1</v>
      </c>
      <c r="AG37" s="514">
        <f>AE37/AE$37</f>
        <v>1</v>
      </c>
      <c r="AH37" s="518">
        <f>IF($AE$37=0,0,AE37/$AE$37)</f>
        <v>1</v>
      </c>
    </row>
    <row r="38" spans="1:34" ht="15.75" x14ac:dyDescent="0.25">
      <c r="A38" s="5"/>
    </row>
    <row r="39" spans="1:34" ht="15.75" x14ac:dyDescent="0.25">
      <c r="A39" s="5"/>
    </row>
    <row r="40" spans="1:34" ht="15.75" x14ac:dyDescent="0.25">
      <c r="A40" s="5"/>
    </row>
    <row r="41" spans="1:34" ht="15.75" x14ac:dyDescent="0.25">
      <c r="A41" s="5"/>
    </row>
    <row r="42" spans="1:34" ht="15.75" x14ac:dyDescent="0.25">
      <c r="A42" s="5"/>
    </row>
    <row r="43" spans="1:34" ht="15.75" x14ac:dyDescent="0.25">
      <c r="A43" s="5"/>
    </row>
    <row r="44" spans="1:34" ht="15.75" x14ac:dyDescent="0.25">
      <c r="A44" s="5"/>
    </row>
    <row r="45" spans="1:34" ht="42.75" x14ac:dyDescent="0.2">
      <c r="A45" s="572" t="s">
        <v>22</v>
      </c>
      <c r="B45" s="573" t="s">
        <v>103</v>
      </c>
      <c r="C45" s="574" t="s">
        <v>104</v>
      </c>
      <c r="D45" s="574" t="s">
        <v>105</v>
      </c>
      <c r="E45" s="574" t="s">
        <v>106</v>
      </c>
      <c r="F45" s="574" t="s">
        <v>107</v>
      </c>
      <c r="G45" s="575" t="s">
        <v>108</v>
      </c>
      <c r="H45" s="576" t="s">
        <v>52</v>
      </c>
      <c r="I45" s="173" t="s">
        <v>109</v>
      </c>
    </row>
    <row r="46" spans="1:34" x14ac:dyDescent="0.2">
      <c r="A46" s="577">
        <f>AE37</f>
        <v>1048</v>
      </c>
      <c r="B46" s="578">
        <f>D37</f>
        <v>0.6669847328244275</v>
      </c>
      <c r="C46" s="579">
        <f>H37</f>
        <v>6.7748091603053437E-2</v>
      </c>
      <c r="D46" s="579">
        <f>L37</f>
        <v>1.1450381679389313E-2</v>
      </c>
      <c r="E46" s="579">
        <f>P37</f>
        <v>0.20038167938931298</v>
      </c>
      <c r="F46" s="579">
        <f>T37</f>
        <v>1.1450381679389313E-2</v>
      </c>
      <c r="G46" s="579">
        <f>X37</f>
        <v>1.9083969465648854E-3</v>
      </c>
      <c r="H46" s="580">
        <f>AB37</f>
        <v>4.0076335877862593E-2</v>
      </c>
    </row>
    <row r="47" spans="1:34" ht="15.75" x14ac:dyDescent="0.25">
      <c r="A47" s="5"/>
    </row>
    <row r="48" spans="1:34" ht="15.75" x14ac:dyDescent="0.25">
      <c r="A48" s="5"/>
    </row>
    <row r="49" spans="1:10" ht="15.75" x14ac:dyDescent="0.25">
      <c r="A49" s="5"/>
    </row>
    <row r="50" spans="1:10" ht="15.75" x14ac:dyDescent="0.25">
      <c r="A50" s="5"/>
    </row>
    <row r="51" spans="1:10" ht="15.75" x14ac:dyDescent="0.25">
      <c r="A51" s="5"/>
    </row>
    <row r="52" spans="1:10" ht="15.75" x14ac:dyDescent="0.25">
      <c r="A52" s="5"/>
    </row>
    <row r="53" spans="1:10" ht="15.75" x14ac:dyDescent="0.25">
      <c r="A53" s="5"/>
    </row>
    <row r="54" spans="1:10" ht="15.75" x14ac:dyDescent="0.25">
      <c r="A54" s="5"/>
    </row>
    <row r="55" spans="1:10" ht="15.75" x14ac:dyDescent="0.25">
      <c r="A55" s="5"/>
    </row>
    <row r="56" spans="1:10" ht="15.75" x14ac:dyDescent="0.25">
      <c r="A56" s="5"/>
    </row>
    <row r="57" spans="1:10" ht="15.75" x14ac:dyDescent="0.25">
      <c r="A57" s="5"/>
    </row>
    <row r="58" spans="1:10" ht="15.75" x14ac:dyDescent="0.25">
      <c r="A58" s="5"/>
    </row>
    <row r="59" spans="1:10" ht="12.75" x14ac:dyDescent="0.2">
      <c r="A59" s="7" t="s">
        <v>75</v>
      </c>
    </row>
    <row r="60" spans="1:10" ht="13.5" thickBot="1" x14ac:dyDescent="0.25">
      <c r="A60" s="7" t="s">
        <v>110</v>
      </c>
    </row>
    <row r="61" spans="1:10" ht="12.75" thickBot="1" x14ac:dyDescent="0.25">
      <c r="A61" s="174" t="s">
        <v>0</v>
      </c>
      <c r="B61" s="174" t="s">
        <v>0</v>
      </c>
      <c r="C61" s="677" t="s">
        <v>111</v>
      </c>
      <c r="D61" s="677"/>
      <c r="E61" s="677"/>
      <c r="F61" s="677"/>
      <c r="G61" s="677"/>
      <c r="H61" s="677"/>
      <c r="I61" s="677"/>
      <c r="J61" s="677"/>
    </row>
    <row r="62" spans="1:10" ht="45.75" thickBot="1" x14ac:dyDescent="0.25">
      <c r="A62" s="175"/>
      <c r="B62" s="175"/>
      <c r="C62" s="176" t="s">
        <v>112</v>
      </c>
      <c r="D62" s="59" t="s">
        <v>113</v>
      </c>
      <c r="E62" s="59" t="s">
        <v>114</v>
      </c>
      <c r="F62" s="59" t="s">
        <v>115</v>
      </c>
      <c r="G62" s="59" t="s">
        <v>116</v>
      </c>
      <c r="H62" s="59" t="s">
        <v>117</v>
      </c>
      <c r="I62" s="59" t="s">
        <v>52</v>
      </c>
      <c r="J62" s="60" t="s">
        <v>22</v>
      </c>
    </row>
    <row r="63" spans="1:10" ht="13.5" thickBot="1" x14ac:dyDescent="0.25">
      <c r="A63" s="177"/>
      <c r="B63" s="177"/>
      <c r="C63" s="178" t="s">
        <v>53</v>
      </c>
      <c r="D63" s="179" t="s">
        <v>53</v>
      </c>
      <c r="E63" s="179" t="s">
        <v>53</v>
      </c>
      <c r="F63" s="179" t="s">
        <v>53</v>
      </c>
      <c r="G63" s="179" t="s">
        <v>53</v>
      </c>
      <c r="H63" s="179" t="s">
        <v>53</v>
      </c>
      <c r="I63" s="179" t="s">
        <v>53</v>
      </c>
      <c r="J63" s="180" t="s">
        <v>53</v>
      </c>
    </row>
    <row r="64" spans="1:10" ht="13.5" x14ac:dyDescent="0.2">
      <c r="A64" s="61" t="s">
        <v>26</v>
      </c>
      <c r="B64" s="181" t="s">
        <v>1</v>
      </c>
      <c r="C64" s="182">
        <v>13</v>
      </c>
      <c r="D64" s="183">
        <v>0</v>
      </c>
      <c r="E64" s="183">
        <v>0</v>
      </c>
      <c r="F64" s="183">
        <v>16</v>
      </c>
      <c r="G64" s="183">
        <v>1</v>
      </c>
      <c r="H64" s="183">
        <v>0</v>
      </c>
      <c r="I64" s="183">
        <v>1</v>
      </c>
      <c r="J64" s="184">
        <v>31</v>
      </c>
    </row>
    <row r="65" spans="1:10" ht="13.5" x14ac:dyDescent="0.2">
      <c r="A65" s="239"/>
      <c r="B65" s="185" t="s">
        <v>2</v>
      </c>
      <c r="C65" s="186">
        <v>13</v>
      </c>
      <c r="D65" s="187">
        <v>0</v>
      </c>
      <c r="E65" s="187">
        <v>1</v>
      </c>
      <c r="F65" s="187">
        <v>0</v>
      </c>
      <c r="G65" s="187">
        <v>0</v>
      </c>
      <c r="H65" s="187">
        <v>0</v>
      </c>
      <c r="I65" s="187">
        <v>0</v>
      </c>
      <c r="J65" s="188">
        <v>14</v>
      </c>
    </row>
    <row r="66" spans="1:10" ht="13.5" x14ac:dyDescent="0.2">
      <c r="A66" s="239"/>
      <c r="B66" s="185" t="s">
        <v>13</v>
      </c>
      <c r="C66" s="186">
        <v>15</v>
      </c>
      <c r="D66" s="187">
        <v>0</v>
      </c>
      <c r="E66" s="187">
        <v>0</v>
      </c>
      <c r="F66" s="187">
        <v>0</v>
      </c>
      <c r="G66" s="187">
        <v>0</v>
      </c>
      <c r="H66" s="187">
        <v>0</v>
      </c>
      <c r="I66" s="187">
        <v>0</v>
      </c>
      <c r="J66" s="188">
        <v>15</v>
      </c>
    </row>
    <row r="67" spans="1:10" ht="13.5" x14ac:dyDescent="0.2">
      <c r="A67" s="239"/>
      <c r="B67" s="185" t="s">
        <v>4</v>
      </c>
      <c r="C67" s="186">
        <v>40</v>
      </c>
      <c r="D67" s="187">
        <v>1</v>
      </c>
      <c r="E67" s="187">
        <v>0</v>
      </c>
      <c r="F67" s="187">
        <v>20</v>
      </c>
      <c r="G67" s="187">
        <v>0</v>
      </c>
      <c r="H67" s="187">
        <v>0</v>
      </c>
      <c r="I67" s="187">
        <v>1</v>
      </c>
      <c r="J67" s="188">
        <v>62</v>
      </c>
    </row>
    <row r="68" spans="1:10" ht="13.5" x14ac:dyDescent="0.2">
      <c r="A68" s="239"/>
      <c r="B68" s="185" t="s">
        <v>6</v>
      </c>
      <c r="C68" s="186">
        <v>9</v>
      </c>
      <c r="D68" s="187">
        <v>0</v>
      </c>
      <c r="E68" s="187">
        <v>0</v>
      </c>
      <c r="F68" s="187">
        <v>0</v>
      </c>
      <c r="G68" s="187">
        <v>0</v>
      </c>
      <c r="H68" s="187">
        <v>0</v>
      </c>
      <c r="I68" s="187">
        <v>1</v>
      </c>
      <c r="J68" s="188">
        <v>10</v>
      </c>
    </row>
    <row r="69" spans="1:10" ht="13.5" x14ac:dyDescent="0.2">
      <c r="A69" s="239"/>
      <c r="B69" s="185" t="s">
        <v>8</v>
      </c>
      <c r="C69" s="186">
        <v>6</v>
      </c>
      <c r="D69" s="187">
        <v>0</v>
      </c>
      <c r="E69" s="187">
        <v>0</v>
      </c>
      <c r="F69" s="187">
        <v>8</v>
      </c>
      <c r="G69" s="187">
        <v>0</v>
      </c>
      <c r="H69" s="187">
        <v>1</v>
      </c>
      <c r="I69" s="187">
        <v>0</v>
      </c>
      <c r="J69" s="188">
        <v>15</v>
      </c>
    </row>
    <row r="70" spans="1:10" ht="13.5" x14ac:dyDescent="0.2">
      <c r="A70" s="239"/>
      <c r="B70" s="185" t="s">
        <v>9</v>
      </c>
      <c r="C70" s="186">
        <v>16</v>
      </c>
      <c r="D70" s="187">
        <v>5</v>
      </c>
      <c r="E70" s="187">
        <v>0</v>
      </c>
      <c r="F70" s="187">
        <v>10</v>
      </c>
      <c r="G70" s="187">
        <v>2</v>
      </c>
      <c r="H70" s="187">
        <v>0</v>
      </c>
      <c r="I70" s="187">
        <v>2</v>
      </c>
      <c r="J70" s="188">
        <v>35</v>
      </c>
    </row>
    <row r="71" spans="1:10" ht="13.5" x14ac:dyDescent="0.2">
      <c r="A71" s="239"/>
      <c r="B71" s="185" t="s">
        <v>10</v>
      </c>
      <c r="C71" s="186">
        <v>16</v>
      </c>
      <c r="D71" s="187">
        <v>0</v>
      </c>
      <c r="E71" s="187">
        <v>0</v>
      </c>
      <c r="F71" s="187">
        <v>0</v>
      </c>
      <c r="G71" s="187">
        <v>1</v>
      </c>
      <c r="H71" s="187">
        <v>2</v>
      </c>
      <c r="I71" s="187">
        <v>3</v>
      </c>
      <c r="J71" s="188">
        <v>22</v>
      </c>
    </row>
    <row r="72" spans="1:10" ht="13.5" x14ac:dyDescent="0.2">
      <c r="A72" s="239"/>
      <c r="B72" s="185" t="s">
        <v>5</v>
      </c>
      <c r="C72" s="186">
        <v>100</v>
      </c>
      <c r="D72" s="187">
        <v>0</v>
      </c>
      <c r="E72" s="187">
        <v>1</v>
      </c>
      <c r="F72" s="187">
        <v>28</v>
      </c>
      <c r="G72" s="187">
        <v>2</v>
      </c>
      <c r="H72" s="187">
        <v>0</v>
      </c>
      <c r="I72" s="187">
        <v>5</v>
      </c>
      <c r="J72" s="188">
        <v>136</v>
      </c>
    </row>
    <row r="73" spans="1:10" ht="13.5" x14ac:dyDescent="0.2">
      <c r="A73" s="239"/>
      <c r="B73" s="185" t="s">
        <v>12</v>
      </c>
      <c r="C73" s="186">
        <v>14</v>
      </c>
      <c r="D73" s="187">
        <v>0</v>
      </c>
      <c r="E73" s="187">
        <v>0</v>
      </c>
      <c r="F73" s="187">
        <v>0</v>
      </c>
      <c r="G73" s="187">
        <v>0</v>
      </c>
      <c r="H73" s="187">
        <v>0</v>
      </c>
      <c r="I73" s="187">
        <v>0</v>
      </c>
      <c r="J73" s="188">
        <v>14</v>
      </c>
    </row>
    <row r="74" spans="1:10" ht="13.5" x14ac:dyDescent="0.2">
      <c r="A74" s="239"/>
      <c r="B74" s="185" t="s">
        <v>14</v>
      </c>
      <c r="C74" s="186">
        <v>48</v>
      </c>
      <c r="D74" s="187">
        <v>0</v>
      </c>
      <c r="E74" s="187">
        <v>0</v>
      </c>
      <c r="F74" s="187">
        <v>12</v>
      </c>
      <c r="G74" s="187">
        <v>0</v>
      </c>
      <c r="H74" s="187">
        <v>0</v>
      </c>
      <c r="I74" s="187">
        <v>1</v>
      </c>
      <c r="J74" s="188">
        <v>61</v>
      </c>
    </row>
    <row r="75" spans="1:10" ht="13.5" x14ac:dyDescent="0.2">
      <c r="A75" s="239"/>
      <c r="B75" s="185" t="s">
        <v>15</v>
      </c>
      <c r="C75" s="186">
        <v>40</v>
      </c>
      <c r="D75" s="187">
        <v>1</v>
      </c>
      <c r="E75" s="187">
        <v>0</v>
      </c>
      <c r="F75" s="187">
        <v>5</v>
      </c>
      <c r="G75" s="187">
        <v>0</v>
      </c>
      <c r="H75" s="187">
        <v>0</v>
      </c>
      <c r="I75" s="187">
        <v>0</v>
      </c>
      <c r="J75" s="188">
        <v>46</v>
      </c>
    </row>
    <row r="76" spans="1:10" ht="13.5" x14ac:dyDescent="0.2">
      <c r="A76" s="239"/>
      <c r="B76" s="185" t="s">
        <v>16</v>
      </c>
      <c r="C76" s="186">
        <v>10</v>
      </c>
      <c r="D76" s="187">
        <v>0</v>
      </c>
      <c r="E76" s="187">
        <v>0</v>
      </c>
      <c r="F76" s="187">
        <v>41</v>
      </c>
      <c r="G76" s="187">
        <v>0</v>
      </c>
      <c r="H76" s="187">
        <v>0</v>
      </c>
      <c r="I76" s="187">
        <v>1</v>
      </c>
      <c r="J76" s="188">
        <v>52</v>
      </c>
    </row>
    <row r="77" spans="1:10" ht="13.5" x14ac:dyDescent="0.2">
      <c r="A77" s="239"/>
      <c r="B77" s="185" t="s">
        <v>17</v>
      </c>
      <c r="C77" s="186">
        <v>18</v>
      </c>
      <c r="D77" s="187">
        <v>0</v>
      </c>
      <c r="E77" s="187">
        <v>0</v>
      </c>
      <c r="F77" s="187">
        <v>4</v>
      </c>
      <c r="G77" s="187">
        <v>0</v>
      </c>
      <c r="H77" s="187">
        <v>0</v>
      </c>
      <c r="I77" s="187">
        <v>0</v>
      </c>
      <c r="J77" s="188">
        <v>22</v>
      </c>
    </row>
    <row r="78" spans="1:10" ht="13.5" x14ac:dyDescent="0.2">
      <c r="A78" s="239"/>
      <c r="B78" s="66" t="s">
        <v>138</v>
      </c>
      <c r="C78" s="186">
        <v>0</v>
      </c>
      <c r="D78" s="187">
        <v>0</v>
      </c>
      <c r="E78" s="187">
        <v>0</v>
      </c>
      <c r="F78" s="187">
        <v>4</v>
      </c>
      <c r="G78" s="187">
        <v>0</v>
      </c>
      <c r="H78" s="187">
        <v>0</v>
      </c>
      <c r="I78" s="187">
        <v>0</v>
      </c>
      <c r="J78" s="188">
        <v>4</v>
      </c>
    </row>
    <row r="79" spans="1:10" ht="13.5" x14ac:dyDescent="0.2">
      <c r="A79" s="239"/>
      <c r="B79" s="66" t="s">
        <v>18</v>
      </c>
      <c r="C79" s="186">
        <v>19</v>
      </c>
      <c r="D79" s="187">
        <v>1</v>
      </c>
      <c r="E79" s="187">
        <v>0</v>
      </c>
      <c r="F79" s="187">
        <v>0</v>
      </c>
      <c r="G79" s="187">
        <v>1</v>
      </c>
      <c r="H79" s="187">
        <v>0</v>
      </c>
      <c r="I79" s="187">
        <v>2</v>
      </c>
      <c r="J79" s="188">
        <v>23</v>
      </c>
    </row>
    <row r="80" spans="1:10" ht="13.5" x14ac:dyDescent="0.2">
      <c r="A80" s="239"/>
      <c r="B80" s="185" t="s">
        <v>19</v>
      </c>
      <c r="C80" s="186">
        <v>1</v>
      </c>
      <c r="D80" s="187">
        <v>5</v>
      </c>
      <c r="E80" s="187">
        <v>0</v>
      </c>
      <c r="F80" s="187">
        <v>0</v>
      </c>
      <c r="G80" s="187">
        <v>1</v>
      </c>
      <c r="H80" s="187">
        <v>0</v>
      </c>
      <c r="I80" s="187">
        <v>1</v>
      </c>
      <c r="J80" s="188">
        <v>8</v>
      </c>
    </row>
    <row r="81" spans="1:10" ht="13.5" x14ac:dyDescent="0.2">
      <c r="A81" s="239"/>
      <c r="B81" s="185" t="s">
        <v>20</v>
      </c>
      <c r="C81" s="186">
        <v>11</v>
      </c>
      <c r="D81" s="187">
        <v>0</v>
      </c>
      <c r="E81" s="187">
        <v>0</v>
      </c>
      <c r="F81" s="187">
        <v>32</v>
      </c>
      <c r="G81" s="187">
        <v>0</v>
      </c>
      <c r="H81" s="187">
        <v>0</v>
      </c>
      <c r="I81" s="187">
        <v>1</v>
      </c>
      <c r="J81" s="188">
        <v>44</v>
      </c>
    </row>
    <row r="82" spans="1:10" ht="13.5" x14ac:dyDescent="0.2">
      <c r="A82" s="239"/>
      <c r="B82" s="185" t="s">
        <v>57</v>
      </c>
      <c r="C82" s="186">
        <v>38</v>
      </c>
      <c r="D82" s="187">
        <v>0</v>
      </c>
      <c r="E82" s="187">
        <v>0</v>
      </c>
      <c r="F82" s="187">
        <v>22</v>
      </c>
      <c r="G82" s="187">
        <v>0</v>
      </c>
      <c r="H82" s="187">
        <v>0</v>
      </c>
      <c r="I82" s="187">
        <v>1</v>
      </c>
      <c r="J82" s="188">
        <v>61</v>
      </c>
    </row>
    <row r="83" spans="1:10" ht="13.5" x14ac:dyDescent="0.2">
      <c r="A83" s="239"/>
      <c r="B83" s="185" t="s">
        <v>21</v>
      </c>
      <c r="C83" s="186">
        <v>22</v>
      </c>
      <c r="D83" s="187">
        <v>1</v>
      </c>
      <c r="E83" s="187">
        <v>0</v>
      </c>
      <c r="F83" s="187">
        <v>2</v>
      </c>
      <c r="G83" s="187">
        <v>0</v>
      </c>
      <c r="H83" s="187">
        <v>0</v>
      </c>
      <c r="I83" s="187">
        <v>0</v>
      </c>
      <c r="J83" s="188">
        <v>25</v>
      </c>
    </row>
    <row r="84" spans="1:10" ht="13.5" x14ac:dyDescent="0.2">
      <c r="A84" s="239"/>
      <c r="B84" s="185" t="s">
        <v>7</v>
      </c>
      <c r="C84" s="186">
        <v>37</v>
      </c>
      <c r="D84" s="187">
        <v>1</v>
      </c>
      <c r="E84" s="187">
        <v>0</v>
      </c>
      <c r="F84" s="187">
        <v>29</v>
      </c>
      <c r="G84" s="187">
        <v>1</v>
      </c>
      <c r="H84" s="187">
        <v>0</v>
      </c>
      <c r="I84" s="187">
        <v>0</v>
      </c>
      <c r="J84" s="188">
        <v>68</v>
      </c>
    </row>
    <row r="85" spans="1:10" ht="13.5" x14ac:dyDescent="0.2">
      <c r="A85" s="239"/>
      <c r="B85" s="66" t="s">
        <v>3</v>
      </c>
      <c r="C85" s="186">
        <v>16</v>
      </c>
      <c r="D85" s="187">
        <v>1</v>
      </c>
      <c r="E85" s="187">
        <v>0</v>
      </c>
      <c r="F85" s="187">
        <v>7</v>
      </c>
      <c r="G85" s="187">
        <v>3</v>
      </c>
      <c r="H85" s="187">
        <v>0</v>
      </c>
      <c r="I85" s="187">
        <v>1</v>
      </c>
      <c r="J85" s="188">
        <v>28</v>
      </c>
    </row>
    <row r="86" spans="1:10" ht="13.5" x14ac:dyDescent="0.2">
      <c r="A86" s="239"/>
      <c r="B86" s="66" t="s">
        <v>139</v>
      </c>
      <c r="C86" s="186">
        <v>1</v>
      </c>
      <c r="D86" s="187">
        <v>2</v>
      </c>
      <c r="E86" s="187">
        <v>1</v>
      </c>
      <c r="F86" s="187">
        <v>5</v>
      </c>
      <c r="G86" s="187">
        <v>0</v>
      </c>
      <c r="H86" s="187">
        <v>0</v>
      </c>
      <c r="I86" s="187">
        <v>0</v>
      </c>
      <c r="J86" s="188">
        <v>9</v>
      </c>
    </row>
    <row r="87" spans="1:10" ht="13.5" x14ac:dyDescent="0.2">
      <c r="A87" s="240"/>
      <c r="B87" s="70"/>
      <c r="C87" s="189"/>
      <c r="D87" s="190"/>
      <c r="E87" s="190"/>
      <c r="F87" s="190"/>
      <c r="G87" s="190"/>
      <c r="H87" s="190"/>
      <c r="I87" s="190"/>
      <c r="J87" s="191"/>
    </row>
    <row r="88" spans="1:10" ht="14.25" thickBot="1" x14ac:dyDescent="0.25">
      <c r="A88" s="241"/>
      <c r="B88" s="192" t="s">
        <v>22</v>
      </c>
      <c r="C88" s="193">
        <v>503</v>
      </c>
      <c r="D88" s="194">
        <v>18</v>
      </c>
      <c r="E88" s="194">
        <v>3</v>
      </c>
      <c r="F88" s="194">
        <v>245</v>
      </c>
      <c r="G88" s="194">
        <v>12</v>
      </c>
      <c r="H88" s="194">
        <v>3</v>
      </c>
      <c r="I88" s="194">
        <v>21</v>
      </c>
      <c r="J88" s="195">
        <v>805</v>
      </c>
    </row>
    <row r="89" spans="1:10" ht="13.5" thickBot="1" x14ac:dyDescent="0.25">
      <c r="A89" s="7" t="s">
        <v>118</v>
      </c>
      <c r="B89" s="6">
        <v>2005</v>
      </c>
    </row>
    <row r="90" spans="1:10" ht="12.75" thickBot="1" x14ac:dyDescent="0.25">
      <c r="A90" s="174" t="s">
        <v>0</v>
      </c>
      <c r="B90" s="174" t="s">
        <v>0</v>
      </c>
      <c r="C90" s="677" t="s">
        <v>111</v>
      </c>
      <c r="D90" s="677"/>
      <c r="E90" s="677"/>
      <c r="F90" s="677"/>
      <c r="G90" s="677"/>
      <c r="H90" s="677"/>
      <c r="I90" s="677"/>
      <c r="J90" s="677"/>
    </row>
    <row r="91" spans="1:10" ht="45.75" thickBot="1" x14ac:dyDescent="0.25">
      <c r="A91" s="175"/>
      <c r="B91" s="175"/>
      <c r="C91" s="176" t="s">
        <v>112</v>
      </c>
      <c r="D91" s="59" t="s">
        <v>113</v>
      </c>
      <c r="E91" s="59" t="s">
        <v>114</v>
      </c>
      <c r="F91" s="59" t="s">
        <v>115</v>
      </c>
      <c r="G91" s="59" t="s">
        <v>116</v>
      </c>
      <c r="H91" s="59" t="s">
        <v>117</v>
      </c>
      <c r="I91" s="59" t="s">
        <v>52</v>
      </c>
      <c r="J91" s="60" t="s">
        <v>22</v>
      </c>
    </row>
    <row r="92" spans="1:10" ht="13.5" thickBot="1" x14ac:dyDescent="0.25">
      <c r="A92" s="177"/>
      <c r="B92" s="177"/>
      <c r="C92" s="178" t="s">
        <v>54</v>
      </c>
      <c r="D92" s="179" t="s">
        <v>54</v>
      </c>
      <c r="E92" s="179" t="s">
        <v>54</v>
      </c>
      <c r="F92" s="179" t="s">
        <v>54</v>
      </c>
      <c r="G92" s="179" t="s">
        <v>54</v>
      </c>
      <c r="H92" s="179" t="s">
        <v>54</v>
      </c>
      <c r="I92" s="179" t="s">
        <v>54</v>
      </c>
      <c r="J92" s="180" t="s">
        <v>54</v>
      </c>
    </row>
    <row r="93" spans="1:10" ht="13.5" x14ac:dyDescent="0.2">
      <c r="A93" s="61" t="s">
        <v>26</v>
      </c>
      <c r="B93" s="181" t="s">
        <v>1</v>
      </c>
      <c r="C93" s="196">
        <v>0.41899999999999998</v>
      </c>
      <c r="D93" s="197">
        <v>0</v>
      </c>
      <c r="E93" s="197">
        <v>0</v>
      </c>
      <c r="F93" s="197">
        <v>0.51600000000000001</v>
      </c>
      <c r="G93" s="197">
        <v>3.2000000000000001E-2</v>
      </c>
      <c r="H93" s="197">
        <v>0</v>
      </c>
      <c r="I93" s="197">
        <v>3.2000000000000001E-2</v>
      </c>
      <c r="J93" s="198">
        <v>1</v>
      </c>
    </row>
    <row r="94" spans="1:10" ht="13.5" x14ac:dyDescent="0.2">
      <c r="A94" s="239"/>
      <c r="B94" s="185" t="s">
        <v>2</v>
      </c>
      <c r="C94" s="199">
        <v>0.92900000000000005</v>
      </c>
      <c r="D94" s="200">
        <v>0</v>
      </c>
      <c r="E94" s="200">
        <v>7.0999999999999994E-2</v>
      </c>
      <c r="F94" s="200">
        <v>0</v>
      </c>
      <c r="G94" s="200">
        <v>0</v>
      </c>
      <c r="H94" s="200">
        <v>0</v>
      </c>
      <c r="I94" s="200">
        <v>0</v>
      </c>
      <c r="J94" s="201">
        <v>1</v>
      </c>
    </row>
    <row r="95" spans="1:10" ht="13.5" x14ac:dyDescent="0.2">
      <c r="A95" s="239"/>
      <c r="B95" s="185" t="s">
        <v>13</v>
      </c>
      <c r="C95" s="199">
        <v>1</v>
      </c>
      <c r="D95" s="200">
        <v>0</v>
      </c>
      <c r="E95" s="200">
        <v>0</v>
      </c>
      <c r="F95" s="200">
        <v>0</v>
      </c>
      <c r="G95" s="200">
        <v>0</v>
      </c>
      <c r="H95" s="200">
        <v>0</v>
      </c>
      <c r="I95" s="200">
        <v>0</v>
      </c>
      <c r="J95" s="201">
        <v>1</v>
      </c>
    </row>
    <row r="96" spans="1:10" ht="13.5" x14ac:dyDescent="0.2">
      <c r="A96" s="239"/>
      <c r="B96" s="185" t="s">
        <v>4</v>
      </c>
      <c r="C96" s="199">
        <v>0.64500000000000002</v>
      </c>
      <c r="D96" s="200">
        <v>1.6E-2</v>
      </c>
      <c r="E96" s="200">
        <v>0</v>
      </c>
      <c r="F96" s="200">
        <v>0.32300000000000001</v>
      </c>
      <c r="G96" s="200">
        <v>0</v>
      </c>
      <c r="H96" s="200">
        <v>0</v>
      </c>
      <c r="I96" s="200">
        <v>1.6E-2</v>
      </c>
      <c r="J96" s="201">
        <v>1</v>
      </c>
    </row>
    <row r="97" spans="1:10" ht="13.5" x14ac:dyDescent="0.2">
      <c r="A97" s="239"/>
      <c r="B97" s="185" t="s">
        <v>6</v>
      </c>
      <c r="C97" s="199">
        <v>0.9</v>
      </c>
      <c r="D97" s="200">
        <v>0</v>
      </c>
      <c r="E97" s="200">
        <v>0</v>
      </c>
      <c r="F97" s="200">
        <v>0</v>
      </c>
      <c r="G97" s="200">
        <v>0</v>
      </c>
      <c r="H97" s="200">
        <v>0</v>
      </c>
      <c r="I97" s="200">
        <v>0.1</v>
      </c>
      <c r="J97" s="201">
        <v>1</v>
      </c>
    </row>
    <row r="98" spans="1:10" ht="13.5" x14ac:dyDescent="0.2">
      <c r="A98" s="239"/>
      <c r="B98" s="185" t="s">
        <v>8</v>
      </c>
      <c r="C98" s="199">
        <v>0.4</v>
      </c>
      <c r="D98" s="200">
        <v>0</v>
      </c>
      <c r="E98" s="200">
        <v>0</v>
      </c>
      <c r="F98" s="200">
        <v>0.53300000000000003</v>
      </c>
      <c r="G98" s="200">
        <v>0</v>
      </c>
      <c r="H98" s="200">
        <v>6.7000000000000004E-2</v>
      </c>
      <c r="I98" s="200">
        <v>0</v>
      </c>
      <c r="J98" s="201">
        <v>1</v>
      </c>
    </row>
    <row r="99" spans="1:10" ht="13.5" x14ac:dyDescent="0.2">
      <c r="A99" s="239"/>
      <c r="B99" s="185" t="s">
        <v>9</v>
      </c>
      <c r="C99" s="199">
        <v>0.45700000000000002</v>
      </c>
      <c r="D99" s="200">
        <v>0.14299999999999999</v>
      </c>
      <c r="E99" s="200">
        <v>0</v>
      </c>
      <c r="F99" s="200">
        <v>0.28599999999999998</v>
      </c>
      <c r="G99" s="200">
        <v>5.7000000000000002E-2</v>
      </c>
      <c r="H99" s="200">
        <v>0</v>
      </c>
      <c r="I99" s="200">
        <v>5.7000000000000002E-2</v>
      </c>
      <c r="J99" s="201">
        <v>1</v>
      </c>
    </row>
    <row r="100" spans="1:10" ht="13.5" x14ac:dyDescent="0.2">
      <c r="A100" s="239"/>
      <c r="B100" s="185" t="s">
        <v>10</v>
      </c>
      <c r="C100" s="199">
        <v>0.72699999999999998</v>
      </c>
      <c r="D100" s="200">
        <v>0</v>
      </c>
      <c r="E100" s="200">
        <v>0</v>
      </c>
      <c r="F100" s="200">
        <v>0</v>
      </c>
      <c r="G100" s="200">
        <v>4.4999999999999998E-2</v>
      </c>
      <c r="H100" s="200">
        <v>9.0999999999999998E-2</v>
      </c>
      <c r="I100" s="200">
        <v>0.13600000000000001</v>
      </c>
      <c r="J100" s="201">
        <v>1</v>
      </c>
    </row>
    <row r="101" spans="1:10" ht="13.5" x14ac:dyDescent="0.2">
      <c r="A101" s="239"/>
      <c r="B101" s="185" t="s">
        <v>5</v>
      </c>
      <c r="C101" s="199">
        <v>0.73499999999999999</v>
      </c>
      <c r="D101" s="200">
        <v>0</v>
      </c>
      <c r="E101" s="200">
        <v>7.0000000000000001E-3</v>
      </c>
      <c r="F101" s="200">
        <v>0.20599999999999999</v>
      </c>
      <c r="G101" s="200">
        <v>1.4999999999999999E-2</v>
      </c>
      <c r="H101" s="200">
        <v>0</v>
      </c>
      <c r="I101" s="200">
        <v>3.6999999999999998E-2</v>
      </c>
      <c r="J101" s="201">
        <v>1</v>
      </c>
    </row>
    <row r="102" spans="1:10" ht="13.5" x14ac:dyDescent="0.2">
      <c r="A102" s="239"/>
      <c r="B102" s="185" t="s">
        <v>12</v>
      </c>
      <c r="C102" s="199">
        <v>1</v>
      </c>
      <c r="D102" s="200">
        <v>0</v>
      </c>
      <c r="E102" s="200">
        <v>0</v>
      </c>
      <c r="F102" s="200">
        <v>0</v>
      </c>
      <c r="G102" s="200">
        <v>0</v>
      </c>
      <c r="H102" s="200">
        <v>0</v>
      </c>
      <c r="I102" s="200">
        <v>0</v>
      </c>
      <c r="J102" s="201">
        <v>1</v>
      </c>
    </row>
    <row r="103" spans="1:10" ht="13.5" x14ac:dyDescent="0.2">
      <c r="A103" s="239"/>
      <c r="B103" s="185" t="s">
        <v>14</v>
      </c>
      <c r="C103" s="199">
        <v>0.78700000000000003</v>
      </c>
      <c r="D103" s="200">
        <v>0</v>
      </c>
      <c r="E103" s="200">
        <v>0</v>
      </c>
      <c r="F103" s="200">
        <v>0.19700000000000001</v>
      </c>
      <c r="G103" s="200">
        <v>0</v>
      </c>
      <c r="H103" s="200">
        <v>0</v>
      </c>
      <c r="I103" s="200">
        <v>1.6E-2</v>
      </c>
      <c r="J103" s="201">
        <v>1</v>
      </c>
    </row>
    <row r="104" spans="1:10" ht="13.5" x14ac:dyDescent="0.2">
      <c r="A104" s="239"/>
      <c r="B104" s="185" t="s">
        <v>15</v>
      </c>
      <c r="C104" s="199">
        <v>0.87</v>
      </c>
      <c r="D104" s="200">
        <v>2.1999999999999999E-2</v>
      </c>
      <c r="E104" s="200">
        <v>0</v>
      </c>
      <c r="F104" s="200">
        <v>0.109</v>
      </c>
      <c r="G104" s="200">
        <v>0</v>
      </c>
      <c r="H104" s="200">
        <v>0</v>
      </c>
      <c r="I104" s="200">
        <v>0</v>
      </c>
      <c r="J104" s="201">
        <v>1</v>
      </c>
    </row>
    <row r="105" spans="1:10" ht="13.5" x14ac:dyDescent="0.2">
      <c r="A105" s="239"/>
      <c r="B105" s="185" t="s">
        <v>16</v>
      </c>
      <c r="C105" s="199">
        <v>0.192</v>
      </c>
      <c r="D105" s="200">
        <v>0</v>
      </c>
      <c r="E105" s="200">
        <v>0</v>
      </c>
      <c r="F105" s="200">
        <v>0.78800000000000003</v>
      </c>
      <c r="G105" s="200">
        <v>0</v>
      </c>
      <c r="H105" s="200">
        <v>0</v>
      </c>
      <c r="I105" s="200">
        <v>1.9E-2</v>
      </c>
      <c r="J105" s="201">
        <v>1</v>
      </c>
    </row>
    <row r="106" spans="1:10" ht="13.5" x14ac:dyDescent="0.2">
      <c r="A106" s="239"/>
      <c r="B106" s="185" t="s">
        <v>17</v>
      </c>
      <c r="C106" s="199">
        <v>0.81799999999999995</v>
      </c>
      <c r="D106" s="200">
        <v>0</v>
      </c>
      <c r="E106" s="200">
        <v>0</v>
      </c>
      <c r="F106" s="200">
        <v>0.182</v>
      </c>
      <c r="G106" s="200">
        <v>0</v>
      </c>
      <c r="H106" s="200">
        <v>0</v>
      </c>
      <c r="I106" s="200">
        <v>0</v>
      </c>
      <c r="J106" s="201">
        <v>1</v>
      </c>
    </row>
    <row r="107" spans="1:10" ht="13.5" x14ac:dyDescent="0.2">
      <c r="A107" s="239"/>
      <c r="B107" s="66" t="s">
        <v>138</v>
      </c>
      <c r="C107" s="199">
        <v>0</v>
      </c>
      <c r="D107" s="200">
        <v>0</v>
      </c>
      <c r="E107" s="200">
        <v>0</v>
      </c>
      <c r="F107" s="200">
        <v>1</v>
      </c>
      <c r="G107" s="200">
        <v>0</v>
      </c>
      <c r="H107" s="200">
        <v>0</v>
      </c>
      <c r="I107" s="200">
        <v>0</v>
      </c>
      <c r="J107" s="201">
        <v>1</v>
      </c>
    </row>
    <row r="108" spans="1:10" ht="13.5" x14ac:dyDescent="0.2">
      <c r="A108" s="239"/>
      <c r="B108" s="66" t="s">
        <v>18</v>
      </c>
      <c r="C108" s="199">
        <v>0.82599999999999996</v>
      </c>
      <c r="D108" s="200">
        <v>4.2999999999999997E-2</v>
      </c>
      <c r="E108" s="200">
        <v>0</v>
      </c>
      <c r="F108" s="200">
        <v>0</v>
      </c>
      <c r="G108" s="200">
        <v>4.2999999999999997E-2</v>
      </c>
      <c r="H108" s="200">
        <v>0</v>
      </c>
      <c r="I108" s="200">
        <v>8.6999999999999994E-2</v>
      </c>
      <c r="J108" s="201">
        <v>1</v>
      </c>
    </row>
    <row r="109" spans="1:10" ht="13.5" x14ac:dyDescent="0.2">
      <c r="A109" s="239"/>
      <c r="B109" s="185" t="s">
        <v>19</v>
      </c>
      <c r="C109" s="199">
        <v>0.125</v>
      </c>
      <c r="D109" s="200">
        <v>0.625</v>
      </c>
      <c r="E109" s="200">
        <v>0</v>
      </c>
      <c r="F109" s="200">
        <v>0</v>
      </c>
      <c r="G109" s="200">
        <v>0.125</v>
      </c>
      <c r="H109" s="200">
        <v>0</v>
      </c>
      <c r="I109" s="200">
        <v>0.125</v>
      </c>
      <c r="J109" s="201">
        <v>1</v>
      </c>
    </row>
    <row r="110" spans="1:10" ht="13.5" x14ac:dyDescent="0.2">
      <c r="A110" s="239"/>
      <c r="B110" s="185" t="s">
        <v>20</v>
      </c>
      <c r="C110" s="199">
        <v>0.25</v>
      </c>
      <c r="D110" s="200">
        <v>0</v>
      </c>
      <c r="E110" s="200">
        <v>0</v>
      </c>
      <c r="F110" s="200">
        <v>0.72699999999999998</v>
      </c>
      <c r="G110" s="200">
        <v>0</v>
      </c>
      <c r="H110" s="200">
        <v>0</v>
      </c>
      <c r="I110" s="200">
        <v>2.3E-2</v>
      </c>
      <c r="J110" s="201">
        <v>1</v>
      </c>
    </row>
    <row r="111" spans="1:10" ht="13.5" x14ac:dyDescent="0.2">
      <c r="A111" s="239"/>
      <c r="B111" s="185" t="s">
        <v>57</v>
      </c>
      <c r="C111" s="199">
        <v>0.623</v>
      </c>
      <c r="D111" s="200">
        <v>0</v>
      </c>
      <c r="E111" s="200">
        <v>0</v>
      </c>
      <c r="F111" s="200">
        <v>0.36099999999999999</v>
      </c>
      <c r="G111" s="200">
        <v>0</v>
      </c>
      <c r="H111" s="200">
        <v>0</v>
      </c>
      <c r="I111" s="200">
        <v>1.6E-2</v>
      </c>
      <c r="J111" s="201">
        <v>1</v>
      </c>
    </row>
    <row r="112" spans="1:10" ht="13.5" x14ac:dyDescent="0.2">
      <c r="A112" s="239"/>
      <c r="B112" s="185" t="s">
        <v>21</v>
      </c>
      <c r="C112" s="199">
        <v>0.88</v>
      </c>
      <c r="D112" s="200">
        <v>0.04</v>
      </c>
      <c r="E112" s="200">
        <v>0</v>
      </c>
      <c r="F112" s="200">
        <v>0.08</v>
      </c>
      <c r="G112" s="200">
        <v>0</v>
      </c>
      <c r="H112" s="200">
        <v>0</v>
      </c>
      <c r="I112" s="200">
        <v>0</v>
      </c>
      <c r="J112" s="201">
        <v>1</v>
      </c>
    </row>
    <row r="113" spans="1:10" ht="13.5" x14ac:dyDescent="0.2">
      <c r="A113" s="239"/>
      <c r="B113" s="185" t="s">
        <v>7</v>
      </c>
      <c r="C113" s="199">
        <v>0.54400000000000004</v>
      </c>
      <c r="D113" s="200">
        <v>1.4999999999999999E-2</v>
      </c>
      <c r="E113" s="200">
        <v>0</v>
      </c>
      <c r="F113" s="200">
        <v>0.42599999999999999</v>
      </c>
      <c r="G113" s="200">
        <v>1.4999999999999999E-2</v>
      </c>
      <c r="H113" s="200">
        <v>0</v>
      </c>
      <c r="I113" s="200">
        <v>0</v>
      </c>
      <c r="J113" s="201">
        <v>1</v>
      </c>
    </row>
    <row r="114" spans="1:10" ht="13.5" x14ac:dyDescent="0.2">
      <c r="A114" s="239"/>
      <c r="B114" s="66" t="s">
        <v>3</v>
      </c>
      <c r="C114" s="199">
        <v>0.57099999999999995</v>
      </c>
      <c r="D114" s="200">
        <v>3.5999999999999997E-2</v>
      </c>
      <c r="E114" s="200">
        <v>0</v>
      </c>
      <c r="F114" s="200">
        <v>0.25</v>
      </c>
      <c r="G114" s="200">
        <v>0.107</v>
      </c>
      <c r="H114" s="200">
        <v>0</v>
      </c>
      <c r="I114" s="200">
        <v>3.5999999999999997E-2</v>
      </c>
      <c r="J114" s="201">
        <v>1</v>
      </c>
    </row>
    <row r="115" spans="1:10" ht="13.5" x14ac:dyDescent="0.2">
      <c r="A115" s="239"/>
      <c r="B115" s="66" t="s">
        <v>139</v>
      </c>
      <c r="C115" s="199">
        <v>0.111</v>
      </c>
      <c r="D115" s="200">
        <v>0.222</v>
      </c>
      <c r="E115" s="200">
        <v>0.111</v>
      </c>
      <c r="F115" s="200">
        <v>0.55600000000000005</v>
      </c>
      <c r="G115" s="200">
        <v>0</v>
      </c>
      <c r="H115" s="200">
        <v>0</v>
      </c>
      <c r="I115" s="200">
        <v>0</v>
      </c>
      <c r="J115" s="201">
        <v>1</v>
      </c>
    </row>
    <row r="116" spans="1:10" ht="13.5" x14ac:dyDescent="0.2">
      <c r="A116" s="240"/>
      <c r="B116" s="70"/>
      <c r="C116" s="202"/>
      <c r="D116" s="203"/>
      <c r="E116" s="203"/>
      <c r="F116" s="203"/>
      <c r="G116" s="203"/>
      <c r="H116" s="203"/>
      <c r="I116" s="203"/>
      <c r="J116" s="204"/>
    </row>
    <row r="117" spans="1:10" ht="14.25" thickBot="1" x14ac:dyDescent="0.25">
      <c r="A117" s="241"/>
      <c r="B117" s="192" t="s">
        <v>22</v>
      </c>
      <c r="C117" s="205">
        <v>0.625</v>
      </c>
      <c r="D117" s="206">
        <v>2.1999999999999999E-2</v>
      </c>
      <c r="E117" s="206">
        <v>4.0000000000000001E-3</v>
      </c>
      <c r="F117" s="206">
        <v>0.30399999999999999</v>
      </c>
      <c r="G117" s="206">
        <v>1.4999999999999999E-2</v>
      </c>
      <c r="H117" s="206">
        <v>4.0000000000000001E-3</v>
      </c>
      <c r="I117" s="206">
        <v>2.5999999999999999E-2</v>
      </c>
      <c r="J117" s="207">
        <v>1</v>
      </c>
    </row>
    <row r="118" spans="1:10" ht="13.5" thickBot="1" x14ac:dyDescent="0.25">
      <c r="A118" s="7" t="s">
        <v>119</v>
      </c>
      <c r="B118" s="6">
        <v>2005</v>
      </c>
    </row>
    <row r="119" spans="1:10" ht="12.75" thickBot="1" x14ac:dyDescent="0.25">
      <c r="A119" s="174" t="s">
        <v>0</v>
      </c>
      <c r="B119" s="174" t="s">
        <v>0</v>
      </c>
      <c r="C119" s="677" t="s">
        <v>111</v>
      </c>
      <c r="D119" s="677"/>
      <c r="E119" s="677"/>
      <c r="F119" s="677"/>
      <c r="G119" s="677"/>
      <c r="H119" s="677"/>
      <c r="I119" s="677"/>
      <c r="J119" s="677"/>
    </row>
    <row r="120" spans="1:10" ht="45.75" thickBot="1" x14ac:dyDescent="0.25">
      <c r="A120" s="175"/>
      <c r="B120" s="175"/>
      <c r="C120" s="176" t="s">
        <v>112</v>
      </c>
      <c r="D120" s="59" t="s">
        <v>113</v>
      </c>
      <c r="E120" s="59" t="s">
        <v>114</v>
      </c>
      <c r="F120" s="59" t="s">
        <v>115</v>
      </c>
      <c r="G120" s="59" t="s">
        <v>116</v>
      </c>
      <c r="H120" s="59" t="s">
        <v>117</v>
      </c>
      <c r="I120" s="59" t="s">
        <v>52</v>
      </c>
      <c r="J120" s="60" t="s">
        <v>22</v>
      </c>
    </row>
    <row r="121" spans="1:10" ht="23.25" thickBot="1" x14ac:dyDescent="0.25">
      <c r="A121" s="177"/>
      <c r="B121" s="177"/>
      <c r="C121" s="178" t="s">
        <v>55</v>
      </c>
      <c r="D121" s="179" t="s">
        <v>55</v>
      </c>
      <c r="E121" s="179" t="s">
        <v>55</v>
      </c>
      <c r="F121" s="179" t="s">
        <v>55</v>
      </c>
      <c r="G121" s="179" t="s">
        <v>55</v>
      </c>
      <c r="H121" s="179" t="s">
        <v>55</v>
      </c>
      <c r="I121" s="179" t="s">
        <v>55</v>
      </c>
      <c r="J121" s="180" t="s">
        <v>55</v>
      </c>
    </row>
    <row r="122" spans="1:10" ht="13.5" x14ac:dyDescent="0.2">
      <c r="A122" s="258" t="s">
        <v>26</v>
      </c>
      <c r="B122" s="181" t="s">
        <v>1</v>
      </c>
      <c r="C122" s="196">
        <v>0</v>
      </c>
      <c r="D122" s="197">
        <v>0</v>
      </c>
      <c r="E122" s="197">
        <v>0</v>
      </c>
      <c r="F122" s="197">
        <v>1.6E-2</v>
      </c>
      <c r="G122" s="197">
        <v>0</v>
      </c>
      <c r="H122" s="197">
        <v>0</v>
      </c>
      <c r="I122" s="197">
        <v>0</v>
      </c>
      <c r="J122" s="198">
        <v>5.0000000000000001E-3</v>
      </c>
    </row>
    <row r="123" spans="1:10" ht="13.5" x14ac:dyDescent="0.2">
      <c r="A123" s="259"/>
      <c r="B123" s="185" t="s">
        <v>2</v>
      </c>
      <c r="C123" s="199">
        <v>2E-3</v>
      </c>
      <c r="D123" s="200">
        <v>0.111</v>
      </c>
      <c r="E123" s="200">
        <v>0.33300000000000002</v>
      </c>
      <c r="F123" s="200">
        <v>0.02</v>
      </c>
      <c r="G123" s="200">
        <v>0</v>
      </c>
      <c r="H123" s="200">
        <v>0</v>
      </c>
      <c r="I123" s="200">
        <v>0</v>
      </c>
      <c r="J123" s="201">
        <v>1.0999999999999999E-2</v>
      </c>
    </row>
    <row r="124" spans="1:10" ht="13.5" x14ac:dyDescent="0.2">
      <c r="A124" s="259"/>
      <c r="B124" s="185" t="s">
        <v>13</v>
      </c>
      <c r="C124" s="199">
        <v>3.2000000000000001E-2</v>
      </c>
      <c r="D124" s="200">
        <v>0.27800000000000002</v>
      </c>
      <c r="E124" s="200">
        <v>0</v>
      </c>
      <c r="F124" s="200">
        <v>4.1000000000000002E-2</v>
      </c>
      <c r="G124" s="200">
        <v>0.16700000000000001</v>
      </c>
      <c r="H124" s="200">
        <v>0</v>
      </c>
      <c r="I124" s="200">
        <v>9.5000000000000001E-2</v>
      </c>
      <c r="J124" s="201">
        <v>4.2999999999999997E-2</v>
      </c>
    </row>
    <row r="125" spans="1:10" ht="13.5" x14ac:dyDescent="0.2">
      <c r="A125" s="259"/>
      <c r="B125" s="185" t="s">
        <v>4</v>
      </c>
      <c r="C125" s="199">
        <v>1.2E-2</v>
      </c>
      <c r="D125" s="200">
        <v>0</v>
      </c>
      <c r="E125" s="200">
        <v>0</v>
      </c>
      <c r="F125" s="200">
        <v>3.3000000000000002E-2</v>
      </c>
      <c r="G125" s="200">
        <v>0</v>
      </c>
      <c r="H125" s="200">
        <v>0.33300000000000002</v>
      </c>
      <c r="I125" s="200">
        <v>0</v>
      </c>
      <c r="J125" s="201">
        <v>1.9E-2</v>
      </c>
    </row>
    <row r="126" spans="1:10" ht="13.5" x14ac:dyDescent="0.2">
      <c r="A126" s="259"/>
      <c r="B126" s="185" t="s">
        <v>6</v>
      </c>
      <c r="C126" s="199">
        <v>0.02</v>
      </c>
      <c r="D126" s="200">
        <v>0</v>
      </c>
      <c r="E126" s="200">
        <v>0</v>
      </c>
      <c r="F126" s="200">
        <v>0.16700000000000001</v>
      </c>
      <c r="G126" s="200">
        <v>0</v>
      </c>
      <c r="H126" s="200">
        <v>0</v>
      </c>
      <c r="I126" s="200">
        <v>4.8000000000000001E-2</v>
      </c>
      <c r="J126" s="201">
        <v>6.5000000000000002E-2</v>
      </c>
    </row>
    <row r="127" spans="1:10" ht="13.5" x14ac:dyDescent="0.2">
      <c r="A127" s="259"/>
      <c r="B127" s="185" t="s">
        <v>8</v>
      </c>
      <c r="C127" s="199">
        <v>2.5999999999999999E-2</v>
      </c>
      <c r="D127" s="200">
        <v>0</v>
      </c>
      <c r="E127" s="200">
        <v>0</v>
      </c>
      <c r="F127" s="200">
        <v>6.5000000000000002E-2</v>
      </c>
      <c r="G127" s="200">
        <v>8.3000000000000004E-2</v>
      </c>
      <c r="H127" s="200">
        <v>0</v>
      </c>
      <c r="I127" s="200">
        <v>4.8000000000000001E-2</v>
      </c>
      <c r="J127" s="201">
        <v>3.9E-2</v>
      </c>
    </row>
    <row r="128" spans="1:10" ht="13.5" x14ac:dyDescent="0.2">
      <c r="A128" s="259"/>
      <c r="B128" s="185" t="s">
        <v>9</v>
      </c>
      <c r="C128" s="199">
        <v>2.5999999999999999E-2</v>
      </c>
      <c r="D128" s="200">
        <v>0</v>
      </c>
      <c r="E128" s="200">
        <v>0.33300000000000002</v>
      </c>
      <c r="F128" s="200">
        <v>0</v>
      </c>
      <c r="G128" s="200">
        <v>0</v>
      </c>
      <c r="H128" s="200">
        <v>0</v>
      </c>
      <c r="I128" s="200">
        <v>0</v>
      </c>
      <c r="J128" s="201">
        <v>1.7000000000000001E-2</v>
      </c>
    </row>
    <row r="129" spans="1:10" ht="13.5" x14ac:dyDescent="0.2">
      <c r="A129" s="259"/>
      <c r="B129" s="185" t="s">
        <v>10</v>
      </c>
      <c r="C129" s="199">
        <v>2.8000000000000001E-2</v>
      </c>
      <c r="D129" s="200">
        <v>0</v>
      </c>
      <c r="E129" s="200">
        <v>0</v>
      </c>
      <c r="F129" s="200">
        <v>0</v>
      </c>
      <c r="G129" s="200">
        <v>0</v>
      </c>
      <c r="H129" s="200">
        <v>0</v>
      </c>
      <c r="I129" s="200">
        <v>0</v>
      </c>
      <c r="J129" s="201">
        <v>1.7000000000000001E-2</v>
      </c>
    </row>
    <row r="130" spans="1:10" ht="13.5" x14ac:dyDescent="0.2">
      <c r="A130" s="259"/>
      <c r="B130" s="185" t="s">
        <v>5</v>
      </c>
      <c r="C130" s="199">
        <v>1.7999999999999999E-2</v>
      </c>
      <c r="D130" s="200">
        <v>0</v>
      </c>
      <c r="E130" s="200">
        <v>0</v>
      </c>
      <c r="F130" s="200">
        <v>0</v>
      </c>
      <c r="G130" s="200">
        <v>0</v>
      </c>
      <c r="H130" s="200">
        <v>0</v>
      </c>
      <c r="I130" s="200">
        <v>4.8000000000000001E-2</v>
      </c>
      <c r="J130" s="201">
        <v>1.2E-2</v>
      </c>
    </row>
    <row r="131" spans="1:10" ht="13.5" x14ac:dyDescent="0.2">
      <c r="A131" s="259"/>
      <c r="B131" s="185" t="s">
        <v>12</v>
      </c>
      <c r="C131" s="199">
        <v>3.2000000000000001E-2</v>
      </c>
      <c r="D131" s="200">
        <v>5.6000000000000001E-2</v>
      </c>
      <c r="E131" s="200">
        <v>0</v>
      </c>
      <c r="F131" s="200">
        <v>2.9000000000000001E-2</v>
      </c>
      <c r="G131" s="200">
        <v>0.25</v>
      </c>
      <c r="H131" s="200">
        <v>0</v>
      </c>
      <c r="I131" s="200">
        <v>4.8000000000000001E-2</v>
      </c>
      <c r="J131" s="201">
        <v>3.5000000000000003E-2</v>
      </c>
    </row>
    <row r="132" spans="1:10" ht="13.5" x14ac:dyDescent="0.2">
      <c r="A132" s="259"/>
      <c r="B132" s="185" t="s">
        <v>14</v>
      </c>
      <c r="C132" s="199">
        <v>3.2000000000000001E-2</v>
      </c>
      <c r="D132" s="200">
        <v>0</v>
      </c>
      <c r="E132" s="200">
        <v>0</v>
      </c>
      <c r="F132" s="200">
        <v>0</v>
      </c>
      <c r="G132" s="200">
        <v>8.3000000000000004E-2</v>
      </c>
      <c r="H132" s="200">
        <v>0.66700000000000004</v>
      </c>
      <c r="I132" s="200">
        <v>0.14299999999999999</v>
      </c>
      <c r="J132" s="201">
        <v>2.7E-2</v>
      </c>
    </row>
    <row r="133" spans="1:10" ht="13.5" x14ac:dyDescent="0.2">
      <c r="A133" s="259"/>
      <c r="B133" s="185" t="s">
        <v>15</v>
      </c>
      <c r="C133" s="199">
        <v>3.5999999999999997E-2</v>
      </c>
      <c r="D133" s="200">
        <v>0</v>
      </c>
      <c r="E133" s="200">
        <v>0</v>
      </c>
      <c r="F133" s="200">
        <v>1.6E-2</v>
      </c>
      <c r="G133" s="200">
        <v>0</v>
      </c>
      <c r="H133" s="200">
        <v>0</v>
      </c>
      <c r="I133" s="200">
        <v>0</v>
      </c>
      <c r="J133" s="201">
        <v>2.7E-2</v>
      </c>
    </row>
    <row r="134" spans="1:10" ht="13.5" x14ac:dyDescent="0.2">
      <c r="A134" s="259"/>
      <c r="B134" s="185" t="s">
        <v>16</v>
      </c>
      <c r="C134" s="199">
        <v>3.7999999999999999E-2</v>
      </c>
      <c r="D134" s="200">
        <v>5.6000000000000001E-2</v>
      </c>
      <c r="E134" s="200">
        <v>0</v>
      </c>
      <c r="F134" s="200">
        <v>0</v>
      </c>
      <c r="G134" s="200">
        <v>8.3000000000000004E-2</v>
      </c>
      <c r="H134" s="200">
        <v>0</v>
      </c>
      <c r="I134" s="200">
        <v>9.5000000000000001E-2</v>
      </c>
      <c r="J134" s="201">
        <v>2.9000000000000001E-2</v>
      </c>
    </row>
    <row r="135" spans="1:10" ht="13.5" x14ac:dyDescent="0.2">
      <c r="A135" s="259"/>
      <c r="B135" s="185" t="s">
        <v>17</v>
      </c>
      <c r="C135" s="199">
        <v>4.3999999999999997E-2</v>
      </c>
      <c r="D135" s="200">
        <v>5.6000000000000001E-2</v>
      </c>
      <c r="E135" s="200">
        <v>0</v>
      </c>
      <c r="F135" s="200">
        <v>8.0000000000000002E-3</v>
      </c>
      <c r="G135" s="200">
        <v>0</v>
      </c>
      <c r="H135" s="200">
        <v>0</v>
      </c>
      <c r="I135" s="200">
        <v>0</v>
      </c>
      <c r="J135" s="201">
        <v>3.1E-2</v>
      </c>
    </row>
    <row r="136" spans="1:10" ht="13.5" x14ac:dyDescent="0.2">
      <c r="A136" s="259"/>
      <c r="B136" s="66" t="s">
        <v>138</v>
      </c>
      <c r="C136" s="199">
        <v>0.19900000000000001</v>
      </c>
      <c r="D136" s="200">
        <v>0</v>
      </c>
      <c r="E136" s="200">
        <v>0.33300000000000002</v>
      </c>
      <c r="F136" s="200">
        <v>0.114</v>
      </c>
      <c r="G136" s="200">
        <v>0.16700000000000001</v>
      </c>
      <c r="H136" s="200">
        <v>0</v>
      </c>
      <c r="I136" s="200">
        <v>0.23799999999999999</v>
      </c>
      <c r="J136" s="201">
        <v>0.16900000000000001</v>
      </c>
    </row>
    <row r="137" spans="1:10" ht="13.5" x14ac:dyDescent="0.2">
      <c r="A137" s="259"/>
      <c r="B137" s="66" t="s">
        <v>18</v>
      </c>
      <c r="C137" s="199">
        <v>7.3999999999999996E-2</v>
      </c>
      <c r="D137" s="200">
        <v>5.6000000000000001E-2</v>
      </c>
      <c r="E137" s="200">
        <v>0</v>
      </c>
      <c r="F137" s="200">
        <v>0.11799999999999999</v>
      </c>
      <c r="G137" s="200">
        <v>8.3000000000000004E-2</v>
      </c>
      <c r="H137" s="200">
        <v>0</v>
      </c>
      <c r="I137" s="200">
        <v>0</v>
      </c>
      <c r="J137" s="201">
        <v>8.4000000000000005E-2</v>
      </c>
    </row>
    <row r="138" spans="1:10" ht="13.5" x14ac:dyDescent="0.2">
      <c r="A138" s="259"/>
      <c r="B138" s="185" t="s">
        <v>19</v>
      </c>
      <c r="C138" s="199">
        <v>7.5999999999999998E-2</v>
      </c>
      <c r="D138" s="200">
        <v>0</v>
      </c>
      <c r="E138" s="200">
        <v>0</v>
      </c>
      <c r="F138" s="200">
        <v>0.09</v>
      </c>
      <c r="G138" s="200">
        <v>0</v>
      </c>
      <c r="H138" s="200">
        <v>0</v>
      </c>
      <c r="I138" s="200">
        <v>4.8000000000000001E-2</v>
      </c>
      <c r="J138" s="201">
        <v>7.5999999999999998E-2</v>
      </c>
    </row>
    <row r="139" spans="1:10" ht="13.5" x14ac:dyDescent="0.2">
      <c r="A139" s="259"/>
      <c r="B139" s="185" t="s">
        <v>20</v>
      </c>
      <c r="C139" s="199">
        <v>0.08</v>
      </c>
      <c r="D139" s="200">
        <v>5.6000000000000001E-2</v>
      </c>
      <c r="E139" s="200">
        <v>0</v>
      </c>
      <c r="F139" s="200">
        <v>8.2000000000000003E-2</v>
      </c>
      <c r="G139" s="200">
        <v>0</v>
      </c>
      <c r="H139" s="200">
        <v>0</v>
      </c>
      <c r="I139" s="200">
        <v>4.8000000000000001E-2</v>
      </c>
      <c r="J139" s="201">
        <v>7.6999999999999999E-2</v>
      </c>
    </row>
    <row r="140" spans="1:10" ht="13.5" x14ac:dyDescent="0.2">
      <c r="A140" s="259"/>
      <c r="B140" s="185" t="s">
        <v>57</v>
      </c>
      <c r="C140" s="199">
        <v>0.08</v>
      </c>
      <c r="D140" s="200">
        <v>5.6000000000000001E-2</v>
      </c>
      <c r="E140" s="200">
        <v>0</v>
      </c>
      <c r="F140" s="200">
        <v>0.02</v>
      </c>
      <c r="G140" s="200">
        <v>0</v>
      </c>
      <c r="H140" s="200">
        <v>0</v>
      </c>
      <c r="I140" s="200">
        <v>0</v>
      </c>
      <c r="J140" s="201">
        <v>5.7000000000000002E-2</v>
      </c>
    </row>
    <row r="141" spans="1:10" ht="13.5" x14ac:dyDescent="0.2">
      <c r="A141" s="259"/>
      <c r="B141" s="185" t="s">
        <v>21</v>
      </c>
      <c r="C141" s="199">
        <v>9.5000000000000001E-2</v>
      </c>
      <c r="D141" s="200">
        <v>0</v>
      </c>
      <c r="E141" s="200">
        <v>0</v>
      </c>
      <c r="F141" s="200">
        <v>4.9000000000000002E-2</v>
      </c>
      <c r="G141" s="200">
        <v>0</v>
      </c>
      <c r="H141" s="200">
        <v>0</v>
      </c>
      <c r="I141" s="200">
        <v>4.8000000000000001E-2</v>
      </c>
      <c r="J141" s="201">
        <v>7.5999999999999998E-2</v>
      </c>
    </row>
    <row r="142" spans="1:10" ht="13.5" x14ac:dyDescent="0.2">
      <c r="A142" s="259"/>
      <c r="B142" s="185" t="s">
        <v>7</v>
      </c>
      <c r="C142" s="199">
        <v>2.1999999999999999E-2</v>
      </c>
      <c r="D142" s="200">
        <v>0</v>
      </c>
      <c r="E142" s="200">
        <v>0</v>
      </c>
      <c r="F142" s="200">
        <v>0.13100000000000001</v>
      </c>
      <c r="G142" s="200">
        <v>0</v>
      </c>
      <c r="H142" s="200">
        <v>0</v>
      </c>
      <c r="I142" s="200">
        <v>4.8000000000000001E-2</v>
      </c>
      <c r="J142" s="201">
        <v>5.5E-2</v>
      </c>
    </row>
    <row r="143" spans="1:10" ht="13.5" x14ac:dyDescent="0.2">
      <c r="A143" s="259"/>
      <c r="B143" s="66" t="s">
        <v>3</v>
      </c>
      <c r="C143" s="199">
        <v>2E-3</v>
      </c>
      <c r="D143" s="200">
        <v>0.27800000000000002</v>
      </c>
      <c r="E143" s="200">
        <v>0</v>
      </c>
      <c r="F143" s="200">
        <v>0</v>
      </c>
      <c r="G143" s="200">
        <v>8.3000000000000004E-2</v>
      </c>
      <c r="H143" s="200">
        <v>0</v>
      </c>
      <c r="I143" s="200">
        <v>4.8000000000000001E-2</v>
      </c>
      <c r="J143" s="201">
        <v>0.01</v>
      </c>
    </row>
    <row r="144" spans="1:10" ht="13.5" x14ac:dyDescent="0.2">
      <c r="A144" s="259"/>
      <c r="B144" s="66" t="s">
        <v>139</v>
      </c>
      <c r="C144" s="199">
        <v>0.03</v>
      </c>
      <c r="D144" s="200">
        <v>0</v>
      </c>
      <c r="E144" s="200">
        <v>0</v>
      </c>
      <c r="F144" s="200">
        <v>0</v>
      </c>
      <c r="G144" s="200">
        <v>0</v>
      </c>
      <c r="H144" s="200">
        <v>0</v>
      </c>
      <c r="I144" s="200">
        <v>0</v>
      </c>
      <c r="J144" s="201">
        <v>1.9E-2</v>
      </c>
    </row>
    <row r="145" spans="1:10" ht="13.5" x14ac:dyDescent="0.2">
      <c r="A145" s="259"/>
      <c r="B145" s="70"/>
      <c r="C145" s="202"/>
      <c r="D145" s="203"/>
      <c r="E145" s="203"/>
      <c r="F145" s="203"/>
      <c r="G145" s="203"/>
      <c r="H145" s="203"/>
      <c r="I145" s="203"/>
      <c r="J145" s="204"/>
    </row>
    <row r="146" spans="1:10" ht="14.25" thickBot="1" x14ac:dyDescent="0.25">
      <c r="A146" s="260"/>
      <c r="B146" s="192" t="s">
        <v>22</v>
      </c>
      <c r="C146" s="205">
        <v>1</v>
      </c>
      <c r="D146" s="206">
        <v>1</v>
      </c>
      <c r="E146" s="206">
        <v>1</v>
      </c>
      <c r="F146" s="206">
        <v>1</v>
      </c>
      <c r="G146" s="206">
        <v>1</v>
      </c>
      <c r="H146" s="206">
        <v>1</v>
      </c>
      <c r="I146" s="206">
        <v>1</v>
      </c>
      <c r="J146" s="207">
        <v>1</v>
      </c>
    </row>
    <row r="149" spans="1:10" ht="12.75" x14ac:dyDescent="0.2">
      <c r="A149" s="7" t="s">
        <v>120</v>
      </c>
      <c r="B149" s="6">
        <v>2010</v>
      </c>
    </row>
    <row r="150" spans="1:10" ht="13.9" customHeight="1" x14ac:dyDescent="0.2">
      <c r="A150" s="520" t="s">
        <v>0</v>
      </c>
      <c r="B150" s="521" t="s">
        <v>0</v>
      </c>
      <c r="C150" s="656" t="s">
        <v>112</v>
      </c>
      <c r="D150" s="657"/>
      <c r="E150" s="657"/>
      <c r="F150" s="658"/>
    </row>
    <row r="151" spans="1:10" ht="12.75" x14ac:dyDescent="0.2">
      <c r="A151" s="522"/>
      <c r="B151" s="522"/>
      <c r="C151" s="653" t="s">
        <v>60</v>
      </c>
      <c r="D151" s="654"/>
      <c r="E151" s="654"/>
      <c r="F151" s="655"/>
    </row>
    <row r="152" spans="1:10" ht="12.75" x14ac:dyDescent="0.2">
      <c r="A152" s="522"/>
      <c r="B152" s="538"/>
      <c r="C152" s="525" t="s">
        <v>100</v>
      </c>
      <c r="D152" s="523" t="s">
        <v>89</v>
      </c>
      <c r="E152" s="523" t="s">
        <v>101</v>
      </c>
      <c r="F152" s="524" t="s">
        <v>90</v>
      </c>
    </row>
    <row r="153" spans="1:10" x14ac:dyDescent="0.2">
      <c r="A153" s="543" t="s">
        <v>26</v>
      </c>
      <c r="B153" s="544" t="s">
        <v>1</v>
      </c>
      <c r="C153" s="526">
        <f>C6</f>
        <v>15</v>
      </c>
      <c r="D153" s="527">
        <f>F6</f>
        <v>1.4312977099236641E-2</v>
      </c>
      <c r="E153" s="528">
        <f>AE6-C6</f>
        <v>22</v>
      </c>
      <c r="F153" s="529">
        <f>E153/$AE$37</f>
        <v>2.0992366412213741E-2</v>
      </c>
    </row>
    <row r="154" spans="1:10" ht="12.75" x14ac:dyDescent="0.2">
      <c r="A154" s="545"/>
      <c r="B154" s="539" t="s">
        <v>2</v>
      </c>
      <c r="C154" s="530">
        <f t="shared" ref="C154:C182" si="24">C7</f>
        <v>31</v>
      </c>
      <c r="D154" s="531">
        <f t="shared" ref="D154:D182" si="25">F7</f>
        <v>2.9580152671755726E-2</v>
      </c>
      <c r="E154" s="532">
        <f t="shared" ref="E154:E182" si="26">AE7-C7</f>
        <v>10</v>
      </c>
      <c r="F154" s="533">
        <f t="shared" ref="F154:F182" si="27">E154/$AE$37</f>
        <v>9.5419847328244278E-3</v>
      </c>
    </row>
    <row r="155" spans="1:10" ht="12.75" x14ac:dyDescent="0.2">
      <c r="A155" s="545"/>
      <c r="B155" s="540" t="s">
        <v>41</v>
      </c>
      <c r="C155" s="530">
        <f t="shared" si="24"/>
        <v>3</v>
      </c>
      <c r="D155" s="531">
        <f t="shared" si="25"/>
        <v>2.8625954198473282E-3</v>
      </c>
      <c r="E155" s="532">
        <f t="shared" si="26"/>
        <v>3</v>
      </c>
      <c r="F155" s="533">
        <f t="shared" si="27"/>
        <v>2.8625954198473282E-3</v>
      </c>
    </row>
    <row r="156" spans="1:10" ht="12.75" x14ac:dyDescent="0.2">
      <c r="A156" s="545"/>
      <c r="B156" s="540" t="s">
        <v>34</v>
      </c>
      <c r="C156" s="530">
        <f t="shared" si="24"/>
        <v>53</v>
      </c>
      <c r="D156" s="531">
        <f t="shared" si="25"/>
        <v>5.0572519083969467E-2</v>
      </c>
      <c r="E156" s="532">
        <f t="shared" si="26"/>
        <v>1</v>
      </c>
      <c r="F156" s="533">
        <f t="shared" si="27"/>
        <v>9.5419847328244271E-4</v>
      </c>
    </row>
    <row r="157" spans="1:10" ht="12.75" x14ac:dyDescent="0.2">
      <c r="A157" s="545"/>
      <c r="B157" s="540" t="s">
        <v>13</v>
      </c>
      <c r="C157" s="530">
        <f t="shared" si="24"/>
        <v>33</v>
      </c>
      <c r="D157" s="531">
        <f t="shared" si="25"/>
        <v>3.1488549618320608E-2</v>
      </c>
      <c r="E157" s="532">
        <f t="shared" si="26"/>
        <v>3</v>
      </c>
      <c r="F157" s="533">
        <f t="shared" si="27"/>
        <v>2.8625954198473282E-3</v>
      </c>
    </row>
    <row r="158" spans="1:10" ht="12.75" x14ac:dyDescent="0.2">
      <c r="A158" s="545"/>
      <c r="B158" s="540" t="s">
        <v>4</v>
      </c>
      <c r="C158" s="530">
        <f t="shared" si="24"/>
        <v>36</v>
      </c>
      <c r="D158" s="531">
        <f t="shared" si="25"/>
        <v>3.4351145038167941E-2</v>
      </c>
      <c r="E158" s="532">
        <f t="shared" si="26"/>
        <v>6</v>
      </c>
      <c r="F158" s="533">
        <f t="shared" si="27"/>
        <v>5.7251908396946565E-3</v>
      </c>
    </row>
    <row r="159" spans="1:10" ht="12.75" x14ac:dyDescent="0.2">
      <c r="A159" s="545"/>
      <c r="B159" s="540" t="s">
        <v>6</v>
      </c>
      <c r="C159" s="530">
        <f t="shared" si="24"/>
        <v>4</v>
      </c>
      <c r="D159" s="531">
        <f t="shared" si="25"/>
        <v>3.8167938931297708E-3</v>
      </c>
      <c r="E159" s="532">
        <f t="shared" si="26"/>
        <v>2</v>
      </c>
      <c r="F159" s="533">
        <f t="shared" si="27"/>
        <v>1.9083969465648854E-3</v>
      </c>
    </row>
    <row r="160" spans="1:10" ht="12.75" x14ac:dyDescent="0.2">
      <c r="A160" s="545"/>
      <c r="B160" s="540" t="s">
        <v>8</v>
      </c>
      <c r="C160" s="530">
        <f t="shared" si="24"/>
        <v>10</v>
      </c>
      <c r="D160" s="531">
        <f t="shared" si="25"/>
        <v>9.5419847328244278E-3</v>
      </c>
      <c r="E160" s="532">
        <f t="shared" si="26"/>
        <v>8</v>
      </c>
      <c r="F160" s="533">
        <f t="shared" si="27"/>
        <v>7.6335877862595417E-3</v>
      </c>
    </row>
    <row r="161" spans="1:6" ht="12.75" x14ac:dyDescent="0.2">
      <c r="A161" s="545"/>
      <c r="B161" s="540" t="s">
        <v>9</v>
      </c>
      <c r="C161" s="530">
        <f t="shared" si="24"/>
        <v>13</v>
      </c>
      <c r="D161" s="531">
        <f t="shared" si="25"/>
        <v>1.2404580152671756E-2</v>
      </c>
      <c r="E161" s="532">
        <f t="shared" si="26"/>
        <v>28</v>
      </c>
      <c r="F161" s="533">
        <f t="shared" si="27"/>
        <v>2.6717557251908396E-2</v>
      </c>
    </row>
    <row r="162" spans="1:6" ht="12.75" x14ac:dyDescent="0.2">
      <c r="A162" s="545"/>
      <c r="B162" s="540" t="s">
        <v>10</v>
      </c>
      <c r="C162" s="530">
        <f t="shared" si="24"/>
        <v>30</v>
      </c>
      <c r="D162" s="531">
        <f t="shared" si="25"/>
        <v>2.8625954198473282E-2</v>
      </c>
      <c r="E162" s="532">
        <f t="shared" si="26"/>
        <v>10</v>
      </c>
      <c r="F162" s="533">
        <f t="shared" si="27"/>
        <v>9.5419847328244278E-3</v>
      </c>
    </row>
    <row r="163" spans="1:6" ht="12.75" x14ac:dyDescent="0.2">
      <c r="A163" s="545"/>
      <c r="B163" s="540" t="s">
        <v>42</v>
      </c>
      <c r="C163" s="530">
        <f t="shared" si="24"/>
        <v>15</v>
      </c>
      <c r="D163" s="531">
        <f t="shared" si="25"/>
        <v>1.4312977099236641E-2</v>
      </c>
      <c r="E163" s="532">
        <f t="shared" si="26"/>
        <v>1</v>
      </c>
      <c r="F163" s="533">
        <f t="shared" si="27"/>
        <v>9.5419847328244271E-4</v>
      </c>
    </row>
    <row r="164" spans="1:6" ht="12.75" x14ac:dyDescent="0.2">
      <c r="A164" s="545"/>
      <c r="B164" s="540" t="s">
        <v>5</v>
      </c>
      <c r="C164" s="530">
        <f t="shared" si="24"/>
        <v>80</v>
      </c>
      <c r="D164" s="531">
        <f t="shared" si="25"/>
        <v>7.6335877862595422E-2</v>
      </c>
      <c r="E164" s="532">
        <f t="shared" si="26"/>
        <v>25</v>
      </c>
      <c r="F164" s="533">
        <f t="shared" si="27"/>
        <v>2.385496183206107E-2</v>
      </c>
    </row>
    <row r="165" spans="1:6" ht="12.75" x14ac:dyDescent="0.2">
      <c r="A165" s="545"/>
      <c r="B165" s="540" t="s">
        <v>12</v>
      </c>
      <c r="C165" s="530">
        <f t="shared" si="24"/>
        <v>30</v>
      </c>
      <c r="D165" s="531">
        <f t="shared" si="25"/>
        <v>2.8625954198473282E-2</v>
      </c>
      <c r="E165" s="532">
        <f t="shared" si="26"/>
        <v>1</v>
      </c>
      <c r="F165" s="533">
        <f t="shared" si="27"/>
        <v>9.5419847328244271E-4</v>
      </c>
    </row>
    <row r="166" spans="1:6" ht="12.75" x14ac:dyDescent="0.2">
      <c r="A166" s="545"/>
      <c r="B166" s="540" t="s">
        <v>14</v>
      </c>
      <c r="C166" s="530">
        <f t="shared" si="24"/>
        <v>35</v>
      </c>
      <c r="D166" s="531">
        <f t="shared" si="25"/>
        <v>3.3396946564885496E-2</v>
      </c>
      <c r="E166" s="532">
        <f t="shared" si="26"/>
        <v>13</v>
      </c>
      <c r="F166" s="533">
        <f t="shared" si="27"/>
        <v>1.2404580152671756E-2</v>
      </c>
    </row>
    <row r="167" spans="1:6" ht="12.75" x14ac:dyDescent="0.2">
      <c r="A167" s="545"/>
      <c r="B167" s="540" t="s">
        <v>15</v>
      </c>
      <c r="C167" s="530">
        <f t="shared" si="24"/>
        <v>26</v>
      </c>
      <c r="D167" s="531">
        <f t="shared" si="25"/>
        <v>2.4809160305343511E-2</v>
      </c>
      <c r="E167" s="532">
        <f t="shared" si="26"/>
        <v>8</v>
      </c>
      <c r="F167" s="533">
        <f t="shared" si="27"/>
        <v>7.6335877862595417E-3</v>
      </c>
    </row>
    <row r="168" spans="1:6" ht="12.75" x14ac:dyDescent="0.2">
      <c r="A168" s="545"/>
      <c r="B168" s="540" t="s">
        <v>16</v>
      </c>
      <c r="C168" s="530">
        <f t="shared" si="24"/>
        <v>74</v>
      </c>
      <c r="D168" s="531">
        <f t="shared" si="25"/>
        <v>7.061068702290077E-2</v>
      </c>
      <c r="E168" s="532">
        <f t="shared" si="26"/>
        <v>42</v>
      </c>
      <c r="F168" s="533">
        <f t="shared" si="27"/>
        <v>4.0076335877862593E-2</v>
      </c>
    </row>
    <row r="169" spans="1:6" ht="12.75" x14ac:dyDescent="0.2">
      <c r="A169" s="545"/>
      <c r="B169" s="540" t="s">
        <v>35</v>
      </c>
      <c r="C169" s="530">
        <f t="shared" si="24"/>
        <v>24</v>
      </c>
      <c r="D169" s="531">
        <f t="shared" si="25"/>
        <v>2.2900763358778626E-2</v>
      </c>
      <c r="E169" s="532">
        <f t="shared" si="26"/>
        <v>4</v>
      </c>
      <c r="F169" s="533">
        <f t="shared" si="27"/>
        <v>3.8167938931297708E-3</v>
      </c>
    </row>
    <row r="170" spans="1:6" ht="12.75" x14ac:dyDescent="0.2">
      <c r="A170" s="545"/>
      <c r="B170" s="540" t="s">
        <v>17</v>
      </c>
      <c r="C170" s="530">
        <f t="shared" si="24"/>
        <v>3</v>
      </c>
      <c r="D170" s="531">
        <f t="shared" si="25"/>
        <v>2.8625954198473282E-3</v>
      </c>
      <c r="E170" s="532">
        <f t="shared" si="26"/>
        <v>1</v>
      </c>
      <c r="F170" s="533">
        <f t="shared" si="27"/>
        <v>9.5419847328244271E-4</v>
      </c>
    </row>
    <row r="171" spans="1:6" ht="12.75" x14ac:dyDescent="0.2">
      <c r="A171" s="545"/>
      <c r="B171" s="540" t="s">
        <v>138</v>
      </c>
      <c r="C171" s="530">
        <f t="shared" si="24"/>
        <v>0</v>
      </c>
      <c r="D171" s="531">
        <f t="shared" si="25"/>
        <v>0</v>
      </c>
      <c r="E171" s="532">
        <f t="shared" si="26"/>
        <v>5</v>
      </c>
      <c r="F171" s="533">
        <f t="shared" si="27"/>
        <v>4.7709923664122139E-3</v>
      </c>
    </row>
    <row r="172" spans="1:6" ht="12.75" x14ac:dyDescent="0.2">
      <c r="A172" s="545"/>
      <c r="B172" s="540" t="s">
        <v>18</v>
      </c>
      <c r="C172" s="530">
        <f t="shared" si="24"/>
        <v>9</v>
      </c>
      <c r="D172" s="531">
        <f t="shared" si="25"/>
        <v>8.5877862595419852E-3</v>
      </c>
      <c r="E172" s="532">
        <f t="shared" si="26"/>
        <v>3</v>
      </c>
      <c r="F172" s="533">
        <f t="shared" si="27"/>
        <v>2.8625954198473282E-3</v>
      </c>
    </row>
    <row r="173" spans="1:6" ht="12.75" x14ac:dyDescent="0.2">
      <c r="A173" s="545"/>
      <c r="B173" s="540" t="s">
        <v>19</v>
      </c>
      <c r="C173" s="530">
        <f t="shared" si="24"/>
        <v>2</v>
      </c>
      <c r="D173" s="531">
        <f t="shared" si="25"/>
        <v>1.9083969465648854E-3</v>
      </c>
      <c r="E173" s="532">
        <f t="shared" si="26"/>
        <v>13</v>
      </c>
      <c r="F173" s="533">
        <f t="shared" si="27"/>
        <v>1.2404580152671756E-2</v>
      </c>
    </row>
    <row r="174" spans="1:6" ht="12.75" x14ac:dyDescent="0.2">
      <c r="A174" s="545"/>
      <c r="B174" s="540" t="s">
        <v>20</v>
      </c>
      <c r="C174" s="530">
        <f t="shared" si="24"/>
        <v>36</v>
      </c>
      <c r="D174" s="531">
        <f t="shared" si="25"/>
        <v>3.4351145038167941E-2</v>
      </c>
      <c r="E174" s="532">
        <f t="shared" si="26"/>
        <v>13</v>
      </c>
      <c r="F174" s="533">
        <f t="shared" si="27"/>
        <v>1.2404580152671756E-2</v>
      </c>
    </row>
    <row r="175" spans="1:6" ht="12.75" x14ac:dyDescent="0.2">
      <c r="A175" s="545"/>
      <c r="B175" s="540" t="s">
        <v>36</v>
      </c>
      <c r="C175" s="530">
        <f t="shared" si="24"/>
        <v>14</v>
      </c>
      <c r="D175" s="531">
        <f t="shared" si="25"/>
        <v>1.3358778625954198E-2</v>
      </c>
      <c r="E175" s="532">
        <f t="shared" si="26"/>
        <v>12</v>
      </c>
      <c r="F175" s="533">
        <f t="shared" si="27"/>
        <v>1.1450381679389313E-2</v>
      </c>
    </row>
    <row r="176" spans="1:6" ht="12.75" x14ac:dyDescent="0.2">
      <c r="A176" s="545"/>
      <c r="B176" s="540" t="s">
        <v>37</v>
      </c>
      <c r="C176" s="530">
        <f t="shared" si="24"/>
        <v>30</v>
      </c>
      <c r="D176" s="531">
        <f t="shared" si="25"/>
        <v>2.8625954198473282E-2</v>
      </c>
      <c r="E176" s="532">
        <f t="shared" si="26"/>
        <v>0</v>
      </c>
      <c r="F176" s="533">
        <f t="shared" si="27"/>
        <v>0</v>
      </c>
    </row>
    <row r="177" spans="1:6" ht="12.75" x14ac:dyDescent="0.2">
      <c r="A177" s="545"/>
      <c r="B177" s="540" t="s">
        <v>40</v>
      </c>
      <c r="C177" s="530">
        <f t="shared" si="24"/>
        <v>26</v>
      </c>
      <c r="D177" s="531">
        <f t="shared" si="25"/>
        <v>2.4809160305343511E-2</v>
      </c>
      <c r="E177" s="532">
        <f t="shared" si="26"/>
        <v>31</v>
      </c>
      <c r="F177" s="533">
        <f t="shared" si="27"/>
        <v>2.9580152671755726E-2</v>
      </c>
    </row>
    <row r="178" spans="1:6" ht="12.75" x14ac:dyDescent="0.2">
      <c r="A178" s="545"/>
      <c r="B178" s="540" t="s">
        <v>21</v>
      </c>
      <c r="C178" s="530">
        <f t="shared" si="24"/>
        <v>19</v>
      </c>
      <c r="D178" s="531">
        <f t="shared" si="25"/>
        <v>1.8129770992366411E-2</v>
      </c>
      <c r="E178" s="532">
        <f t="shared" si="26"/>
        <v>4</v>
      </c>
      <c r="F178" s="533">
        <f t="shared" si="27"/>
        <v>3.8167938931297708E-3</v>
      </c>
    </row>
    <row r="179" spans="1:6" ht="12.75" x14ac:dyDescent="0.2">
      <c r="A179" s="545"/>
      <c r="B179" s="540" t="s">
        <v>7</v>
      </c>
      <c r="C179" s="530">
        <f t="shared" si="24"/>
        <v>34</v>
      </c>
      <c r="D179" s="531">
        <f t="shared" si="25"/>
        <v>3.2442748091603052E-2</v>
      </c>
      <c r="E179" s="532">
        <f t="shared" si="26"/>
        <v>35</v>
      </c>
      <c r="F179" s="533">
        <f t="shared" si="27"/>
        <v>3.3396946564885496E-2</v>
      </c>
    </row>
    <row r="180" spans="1:6" ht="12.75" x14ac:dyDescent="0.2">
      <c r="A180" s="545"/>
      <c r="B180" s="540" t="s">
        <v>32</v>
      </c>
      <c r="C180" s="530">
        <f t="shared" si="24"/>
        <v>2</v>
      </c>
      <c r="D180" s="531">
        <f t="shared" si="25"/>
        <v>1.9083969465648854E-3</v>
      </c>
      <c r="E180" s="532">
        <f t="shared" si="26"/>
        <v>15</v>
      </c>
      <c r="F180" s="533">
        <f t="shared" si="27"/>
        <v>1.4312977099236641E-2</v>
      </c>
    </row>
    <row r="181" spans="1:6" ht="12.75" x14ac:dyDescent="0.2">
      <c r="A181" s="545"/>
      <c r="B181" s="540" t="s">
        <v>3</v>
      </c>
      <c r="C181" s="530">
        <f t="shared" si="24"/>
        <v>5</v>
      </c>
      <c r="D181" s="531">
        <f t="shared" si="25"/>
        <v>4.7709923664122139E-3</v>
      </c>
      <c r="E181" s="532">
        <f t="shared" si="26"/>
        <v>14</v>
      </c>
      <c r="F181" s="533">
        <f t="shared" si="27"/>
        <v>1.3358778625954198E-2</v>
      </c>
    </row>
    <row r="182" spans="1:6" ht="12.75" x14ac:dyDescent="0.2">
      <c r="A182" s="545"/>
      <c r="B182" s="540" t="s">
        <v>139</v>
      </c>
      <c r="C182" s="530">
        <f t="shared" si="24"/>
        <v>7</v>
      </c>
      <c r="D182" s="531">
        <f t="shared" si="25"/>
        <v>6.6793893129770991E-3</v>
      </c>
      <c r="E182" s="532">
        <f t="shared" si="26"/>
        <v>16</v>
      </c>
      <c r="F182" s="533">
        <f t="shared" si="27"/>
        <v>1.5267175572519083E-2</v>
      </c>
    </row>
    <row r="183" spans="1:6" ht="12.75" x14ac:dyDescent="0.2">
      <c r="A183" s="546"/>
      <c r="B183" s="541"/>
      <c r="C183" s="530"/>
      <c r="D183" s="531"/>
      <c r="E183" s="532"/>
      <c r="F183" s="533"/>
    </row>
    <row r="184" spans="1:6" ht="12.75" x14ac:dyDescent="0.2">
      <c r="A184" s="519"/>
      <c r="B184" s="542" t="s">
        <v>22</v>
      </c>
      <c r="C184" s="534">
        <f>C37</f>
        <v>699</v>
      </c>
      <c r="D184" s="535">
        <f>C184/1048</f>
        <v>0.6669847328244275</v>
      </c>
      <c r="E184" s="536">
        <f>AE37-C37</f>
        <v>349</v>
      </c>
      <c r="F184" s="537">
        <f>E184/$AE$37</f>
        <v>0.3330152671755725</v>
      </c>
    </row>
    <row r="187" spans="1:6" ht="13.5" thickBot="1" x14ac:dyDescent="0.25">
      <c r="A187" s="7" t="s">
        <v>120</v>
      </c>
      <c r="B187" s="6">
        <v>2005</v>
      </c>
    </row>
    <row r="188" spans="1:6" ht="13.9" customHeight="1" thickBot="1" x14ac:dyDescent="0.25">
      <c r="A188" s="175" t="s">
        <v>0</v>
      </c>
      <c r="B188" s="175" t="s">
        <v>0</v>
      </c>
      <c r="C188" s="590" t="s">
        <v>112</v>
      </c>
      <c r="D188" s="590"/>
      <c r="E188" s="590"/>
    </row>
    <row r="189" spans="1:6" ht="13.5" thickBot="1" x14ac:dyDescent="0.25">
      <c r="A189" s="177"/>
      <c r="B189" s="177"/>
      <c r="C189" s="590" t="s">
        <v>60</v>
      </c>
      <c r="D189" s="590"/>
      <c r="E189" s="590"/>
    </row>
    <row r="190" spans="1:6" ht="13.5" thickBot="1" x14ac:dyDescent="0.25">
      <c r="A190" s="177"/>
      <c r="B190" s="177"/>
      <c r="C190" s="158" t="s">
        <v>122</v>
      </c>
      <c r="D190" s="159" t="s">
        <v>90</v>
      </c>
      <c r="E190" s="60" t="s">
        <v>22</v>
      </c>
    </row>
    <row r="191" spans="1:6" ht="13.5" x14ac:dyDescent="0.2">
      <c r="A191" s="223" t="s">
        <v>26</v>
      </c>
      <c r="B191" s="181" t="s">
        <v>1</v>
      </c>
      <c r="C191" s="209">
        <v>1.6E-2</v>
      </c>
      <c r="D191" s="210">
        <f t="shared" ref="D191:D213" si="28">E191-C191</f>
        <v>2.3E-2</v>
      </c>
      <c r="E191" s="211">
        <v>3.9E-2</v>
      </c>
    </row>
    <row r="192" spans="1:6" ht="13.5" x14ac:dyDescent="0.2">
      <c r="A192"/>
      <c r="B192" s="185" t="s">
        <v>2</v>
      </c>
      <c r="C192" s="212">
        <v>1.6E-2</v>
      </c>
      <c r="D192" s="213">
        <f t="shared" si="28"/>
        <v>1.0000000000000009E-3</v>
      </c>
      <c r="E192" s="214">
        <v>1.7000000000000001E-2</v>
      </c>
    </row>
    <row r="193" spans="1:5" ht="13.5" x14ac:dyDescent="0.2">
      <c r="A193"/>
      <c r="B193" s="185" t="s">
        <v>13</v>
      </c>
      <c r="C193" s="212">
        <v>1.9E-2</v>
      </c>
      <c r="D193" s="213">
        <f t="shared" si="28"/>
        <v>0</v>
      </c>
      <c r="E193" s="214">
        <v>1.9E-2</v>
      </c>
    </row>
    <row r="194" spans="1:5" ht="13.5" x14ac:dyDescent="0.2">
      <c r="A194"/>
      <c r="B194" s="185" t="s">
        <v>4</v>
      </c>
      <c r="C194" s="212">
        <v>0.05</v>
      </c>
      <c r="D194" s="213">
        <f t="shared" si="28"/>
        <v>2.6999999999999996E-2</v>
      </c>
      <c r="E194" s="214">
        <v>7.6999999999999999E-2</v>
      </c>
    </row>
    <row r="195" spans="1:5" ht="13.5" x14ac:dyDescent="0.2">
      <c r="A195"/>
      <c r="B195" s="185" t="s">
        <v>6</v>
      </c>
      <c r="C195" s="212">
        <v>1.0999999999999999E-2</v>
      </c>
      <c r="D195" s="213">
        <f t="shared" si="28"/>
        <v>1.0000000000000009E-3</v>
      </c>
      <c r="E195" s="214">
        <v>1.2E-2</v>
      </c>
    </row>
    <row r="196" spans="1:5" ht="13.5" x14ac:dyDescent="0.2">
      <c r="A196"/>
      <c r="B196" s="185" t="s">
        <v>8</v>
      </c>
      <c r="C196" s="212">
        <v>7.0000000000000001E-3</v>
      </c>
      <c r="D196" s="213">
        <f t="shared" si="28"/>
        <v>1.2E-2</v>
      </c>
      <c r="E196" s="214">
        <v>1.9E-2</v>
      </c>
    </row>
    <row r="197" spans="1:5" ht="13.5" x14ac:dyDescent="0.2">
      <c r="A197"/>
      <c r="B197" s="185" t="s">
        <v>9</v>
      </c>
      <c r="C197" s="212">
        <v>0.02</v>
      </c>
      <c r="D197" s="213">
        <f t="shared" si="28"/>
        <v>2.2999999999999996E-2</v>
      </c>
      <c r="E197" s="214">
        <v>4.2999999999999997E-2</v>
      </c>
    </row>
    <row r="198" spans="1:5" ht="13.5" x14ac:dyDescent="0.2">
      <c r="A198"/>
      <c r="B198" s="185" t="s">
        <v>10</v>
      </c>
      <c r="C198" s="212">
        <v>0.02</v>
      </c>
      <c r="D198" s="213">
        <f t="shared" si="28"/>
        <v>6.9999999999999993E-3</v>
      </c>
      <c r="E198" s="214">
        <v>2.7E-2</v>
      </c>
    </row>
    <row r="199" spans="1:5" ht="13.5" x14ac:dyDescent="0.2">
      <c r="A199"/>
      <c r="B199" s="185" t="s">
        <v>5</v>
      </c>
      <c r="C199" s="212">
        <v>0.124</v>
      </c>
      <c r="D199" s="213">
        <f t="shared" si="28"/>
        <v>4.5000000000000012E-2</v>
      </c>
      <c r="E199" s="214">
        <v>0.16900000000000001</v>
      </c>
    </row>
    <row r="200" spans="1:5" ht="13.5" x14ac:dyDescent="0.2">
      <c r="A200"/>
      <c r="B200" s="185" t="s">
        <v>12</v>
      </c>
      <c r="C200" s="212">
        <v>1.7000000000000001E-2</v>
      </c>
      <c r="D200" s="213">
        <f t="shared" si="28"/>
        <v>0</v>
      </c>
      <c r="E200" s="214">
        <v>1.7000000000000001E-2</v>
      </c>
    </row>
    <row r="201" spans="1:5" ht="13.5" x14ac:dyDescent="0.2">
      <c r="A201"/>
      <c r="B201" s="185" t="s">
        <v>14</v>
      </c>
      <c r="C201" s="212">
        <v>0.06</v>
      </c>
      <c r="D201" s="213">
        <f t="shared" si="28"/>
        <v>1.6E-2</v>
      </c>
      <c r="E201" s="214">
        <v>7.5999999999999998E-2</v>
      </c>
    </row>
    <row r="202" spans="1:5" ht="13.5" x14ac:dyDescent="0.2">
      <c r="A202"/>
      <c r="B202" s="185" t="s">
        <v>15</v>
      </c>
      <c r="C202" s="212">
        <v>0.05</v>
      </c>
      <c r="D202" s="213">
        <f t="shared" si="28"/>
        <v>6.9999999999999993E-3</v>
      </c>
      <c r="E202" s="214">
        <v>5.7000000000000002E-2</v>
      </c>
    </row>
    <row r="203" spans="1:5" ht="13.5" x14ac:dyDescent="0.2">
      <c r="A203"/>
      <c r="B203" s="185" t="s">
        <v>16</v>
      </c>
      <c r="C203" s="212">
        <v>1.2E-2</v>
      </c>
      <c r="D203" s="213">
        <f t="shared" si="28"/>
        <v>5.3000000000000005E-2</v>
      </c>
      <c r="E203" s="214">
        <v>6.5000000000000002E-2</v>
      </c>
    </row>
    <row r="204" spans="1:5" ht="13.5" x14ac:dyDescent="0.2">
      <c r="A204"/>
      <c r="B204" s="185" t="s">
        <v>17</v>
      </c>
      <c r="C204" s="212">
        <v>2.1999999999999999E-2</v>
      </c>
      <c r="D204" s="213">
        <f t="shared" si="28"/>
        <v>5.000000000000001E-3</v>
      </c>
      <c r="E204" s="214">
        <v>2.7E-2</v>
      </c>
    </row>
    <row r="205" spans="1:5" ht="13.5" x14ac:dyDescent="0.2">
      <c r="A205"/>
      <c r="B205" s="66" t="s">
        <v>138</v>
      </c>
      <c r="C205" s="212">
        <v>0</v>
      </c>
      <c r="D205" s="213">
        <f t="shared" si="28"/>
        <v>5.0000000000000001E-3</v>
      </c>
      <c r="E205" s="214">
        <v>5.0000000000000001E-3</v>
      </c>
    </row>
    <row r="206" spans="1:5" ht="13.5" x14ac:dyDescent="0.2">
      <c r="A206"/>
      <c r="B206" s="66" t="s">
        <v>18</v>
      </c>
      <c r="C206" s="212">
        <v>2.4E-2</v>
      </c>
      <c r="D206" s="213">
        <f t="shared" si="28"/>
        <v>5.000000000000001E-3</v>
      </c>
      <c r="E206" s="214">
        <v>2.9000000000000001E-2</v>
      </c>
    </row>
    <row r="207" spans="1:5" ht="13.5" x14ac:dyDescent="0.2">
      <c r="A207"/>
      <c r="B207" s="185" t="s">
        <v>19</v>
      </c>
      <c r="C207" s="212">
        <v>1E-3</v>
      </c>
      <c r="D207" s="213">
        <f t="shared" si="28"/>
        <v>9.0000000000000011E-3</v>
      </c>
      <c r="E207" s="214">
        <v>0.01</v>
      </c>
    </row>
    <row r="208" spans="1:5" ht="13.5" x14ac:dyDescent="0.2">
      <c r="A208"/>
      <c r="B208" s="185" t="s">
        <v>20</v>
      </c>
      <c r="C208" s="212">
        <v>1.4E-2</v>
      </c>
      <c r="D208" s="213">
        <f t="shared" si="28"/>
        <v>4.1000000000000002E-2</v>
      </c>
      <c r="E208" s="214">
        <v>5.5E-2</v>
      </c>
    </row>
    <row r="209" spans="1:6" ht="13.5" x14ac:dyDescent="0.2">
      <c r="A209"/>
      <c r="B209" s="185" t="s">
        <v>57</v>
      </c>
      <c r="C209" s="212">
        <v>4.7E-2</v>
      </c>
      <c r="D209" s="213">
        <f t="shared" si="28"/>
        <v>2.8999999999999998E-2</v>
      </c>
      <c r="E209" s="214">
        <v>7.5999999999999998E-2</v>
      </c>
    </row>
    <row r="210" spans="1:6" ht="13.5" x14ac:dyDescent="0.2">
      <c r="A210"/>
      <c r="B210" s="185" t="s">
        <v>21</v>
      </c>
      <c r="C210" s="212">
        <v>2.7E-2</v>
      </c>
      <c r="D210" s="213">
        <f t="shared" si="28"/>
        <v>4.0000000000000001E-3</v>
      </c>
      <c r="E210" s="214">
        <v>3.1E-2</v>
      </c>
    </row>
    <row r="211" spans="1:6" ht="13.5" x14ac:dyDescent="0.2">
      <c r="A211"/>
      <c r="B211" s="185" t="s">
        <v>7</v>
      </c>
      <c r="C211" s="212">
        <v>4.5999999999999999E-2</v>
      </c>
      <c r="D211" s="213">
        <f t="shared" si="28"/>
        <v>3.8000000000000006E-2</v>
      </c>
      <c r="E211" s="214">
        <v>8.4000000000000005E-2</v>
      </c>
    </row>
    <row r="212" spans="1:6" ht="13.5" x14ac:dyDescent="0.2">
      <c r="A212"/>
      <c r="B212" s="66" t="s">
        <v>3</v>
      </c>
      <c r="C212" s="212">
        <v>0.02</v>
      </c>
      <c r="D212" s="213">
        <f t="shared" si="28"/>
        <v>1.5000000000000003E-2</v>
      </c>
      <c r="E212" s="214">
        <v>3.5000000000000003E-2</v>
      </c>
    </row>
    <row r="213" spans="1:6" ht="13.5" x14ac:dyDescent="0.2">
      <c r="A213"/>
      <c r="B213" s="66" t="s">
        <v>139</v>
      </c>
      <c r="C213" s="212">
        <v>1E-3</v>
      </c>
      <c r="D213" s="213">
        <f t="shared" si="28"/>
        <v>9.9999999999999985E-3</v>
      </c>
      <c r="E213" s="214">
        <v>1.0999999999999999E-2</v>
      </c>
    </row>
    <row r="214" spans="1:6" ht="13.5" x14ac:dyDescent="0.2">
      <c r="A214"/>
      <c r="B214" s="70"/>
      <c r="C214" s="215"/>
      <c r="D214" s="216"/>
      <c r="E214" s="217"/>
    </row>
    <row r="215" spans="1:6" ht="14.25" thickBot="1" x14ac:dyDescent="0.25">
      <c r="A215" s="242"/>
      <c r="B215" s="192" t="s">
        <v>22</v>
      </c>
      <c r="C215" s="218">
        <v>0.625</v>
      </c>
      <c r="D215" s="219">
        <f>E215-C215</f>
        <v>0.375</v>
      </c>
      <c r="E215" s="220">
        <v>1</v>
      </c>
    </row>
    <row r="218" spans="1:6" ht="12.75" x14ac:dyDescent="0.2">
      <c r="A218" s="7" t="s">
        <v>120</v>
      </c>
      <c r="B218" s="6">
        <v>2010</v>
      </c>
    </row>
    <row r="219" spans="1:6" ht="13.9" customHeight="1" x14ac:dyDescent="0.2">
      <c r="A219" s="520" t="s">
        <v>0</v>
      </c>
      <c r="B219" s="521" t="s">
        <v>0</v>
      </c>
      <c r="C219" s="656" t="s">
        <v>123</v>
      </c>
      <c r="D219" s="657"/>
      <c r="E219" s="657"/>
      <c r="F219" s="658"/>
    </row>
    <row r="220" spans="1:6" ht="12.75" x14ac:dyDescent="0.2">
      <c r="A220" s="522"/>
      <c r="B220" s="522"/>
      <c r="C220" s="653" t="s">
        <v>60</v>
      </c>
      <c r="D220" s="654"/>
      <c r="E220" s="654"/>
      <c r="F220" s="655"/>
    </row>
    <row r="221" spans="1:6" ht="12.75" x14ac:dyDescent="0.2">
      <c r="A221" s="522"/>
      <c r="B221" s="538"/>
      <c r="C221" s="525" t="s">
        <v>100</v>
      </c>
      <c r="D221" s="523" t="s">
        <v>89</v>
      </c>
      <c r="E221" s="523" t="s">
        <v>101</v>
      </c>
      <c r="F221" s="524" t="s">
        <v>90</v>
      </c>
    </row>
    <row r="222" spans="1:6" x14ac:dyDescent="0.2">
      <c r="A222" s="543" t="s">
        <v>26</v>
      </c>
      <c r="B222" s="544" t="s">
        <v>1</v>
      </c>
      <c r="C222" s="526">
        <f>G6</f>
        <v>0</v>
      </c>
      <c r="D222" s="527">
        <f>J6</f>
        <v>0</v>
      </c>
      <c r="E222" s="528">
        <f>AE6-G6</f>
        <v>37</v>
      </c>
      <c r="F222" s="529">
        <f>E222/$AE$37</f>
        <v>3.5305343511450385E-2</v>
      </c>
    </row>
    <row r="223" spans="1:6" ht="12.75" x14ac:dyDescent="0.2">
      <c r="A223" s="545"/>
      <c r="B223" s="539" t="s">
        <v>2</v>
      </c>
      <c r="C223" s="530">
        <f t="shared" ref="C223:C251" si="29">G7</f>
        <v>2</v>
      </c>
      <c r="D223" s="531">
        <f t="shared" ref="D223:D251" si="30">J7</f>
        <v>1.9083969465648854E-3</v>
      </c>
      <c r="E223" s="532">
        <f t="shared" ref="E223:E251" si="31">AE7-G7</f>
        <v>39</v>
      </c>
      <c r="F223" s="533">
        <f t="shared" ref="F223:F251" si="32">E223/$AE$37</f>
        <v>3.7213740458015267E-2</v>
      </c>
    </row>
    <row r="224" spans="1:6" ht="12.75" x14ac:dyDescent="0.2">
      <c r="A224" s="545"/>
      <c r="B224" s="540" t="s">
        <v>41</v>
      </c>
      <c r="C224" s="530">
        <f t="shared" si="29"/>
        <v>0</v>
      </c>
      <c r="D224" s="531">
        <f t="shared" si="30"/>
        <v>0</v>
      </c>
      <c r="E224" s="532">
        <f t="shared" si="31"/>
        <v>6</v>
      </c>
      <c r="F224" s="533">
        <f t="shared" si="32"/>
        <v>5.7251908396946565E-3</v>
      </c>
    </row>
    <row r="225" spans="1:6" ht="12.75" x14ac:dyDescent="0.2">
      <c r="A225" s="545"/>
      <c r="B225" s="540" t="s">
        <v>34</v>
      </c>
      <c r="C225" s="530">
        <f t="shared" si="29"/>
        <v>0</v>
      </c>
      <c r="D225" s="531">
        <f t="shared" si="30"/>
        <v>0</v>
      </c>
      <c r="E225" s="532">
        <f t="shared" si="31"/>
        <v>54</v>
      </c>
      <c r="F225" s="533">
        <f t="shared" si="32"/>
        <v>5.1526717557251911E-2</v>
      </c>
    </row>
    <row r="226" spans="1:6" ht="12.75" x14ac:dyDescent="0.2">
      <c r="A226" s="545"/>
      <c r="B226" s="540" t="s">
        <v>13</v>
      </c>
      <c r="C226" s="530">
        <f t="shared" si="29"/>
        <v>1</v>
      </c>
      <c r="D226" s="531">
        <f t="shared" si="30"/>
        <v>9.5419847328244271E-4</v>
      </c>
      <c r="E226" s="532">
        <f t="shared" si="31"/>
        <v>35</v>
      </c>
      <c r="F226" s="533">
        <f t="shared" si="32"/>
        <v>3.3396946564885496E-2</v>
      </c>
    </row>
    <row r="227" spans="1:6" ht="12.75" x14ac:dyDescent="0.2">
      <c r="A227" s="545"/>
      <c r="B227" s="540" t="s">
        <v>4</v>
      </c>
      <c r="C227" s="530">
        <f t="shared" si="29"/>
        <v>0</v>
      </c>
      <c r="D227" s="531">
        <f t="shared" si="30"/>
        <v>0</v>
      </c>
      <c r="E227" s="532">
        <f t="shared" si="31"/>
        <v>42</v>
      </c>
      <c r="F227" s="533">
        <f t="shared" si="32"/>
        <v>4.0076335877862593E-2</v>
      </c>
    </row>
    <row r="228" spans="1:6" ht="12.75" x14ac:dyDescent="0.2">
      <c r="A228" s="545"/>
      <c r="B228" s="540" t="s">
        <v>6</v>
      </c>
      <c r="C228" s="530">
        <f t="shared" si="29"/>
        <v>0</v>
      </c>
      <c r="D228" s="531">
        <f t="shared" si="30"/>
        <v>0</v>
      </c>
      <c r="E228" s="532">
        <f t="shared" si="31"/>
        <v>6</v>
      </c>
      <c r="F228" s="533">
        <f t="shared" si="32"/>
        <v>5.7251908396946565E-3</v>
      </c>
    </row>
    <row r="229" spans="1:6" ht="12.75" x14ac:dyDescent="0.2">
      <c r="A229" s="545"/>
      <c r="B229" s="540" t="s">
        <v>8</v>
      </c>
      <c r="C229" s="530">
        <f t="shared" si="29"/>
        <v>0</v>
      </c>
      <c r="D229" s="531">
        <f t="shared" si="30"/>
        <v>0</v>
      </c>
      <c r="E229" s="532">
        <f t="shared" si="31"/>
        <v>18</v>
      </c>
      <c r="F229" s="533">
        <f t="shared" si="32"/>
        <v>1.717557251908397E-2</v>
      </c>
    </row>
    <row r="230" spans="1:6" ht="12.75" x14ac:dyDescent="0.2">
      <c r="A230" s="545"/>
      <c r="B230" s="540" t="s">
        <v>9</v>
      </c>
      <c r="C230" s="530">
        <f t="shared" si="29"/>
        <v>3</v>
      </c>
      <c r="D230" s="531">
        <f t="shared" si="30"/>
        <v>2.8625954198473282E-3</v>
      </c>
      <c r="E230" s="532">
        <f t="shared" si="31"/>
        <v>38</v>
      </c>
      <c r="F230" s="533">
        <f t="shared" si="32"/>
        <v>3.6259541984732822E-2</v>
      </c>
    </row>
    <row r="231" spans="1:6" ht="12.75" x14ac:dyDescent="0.2">
      <c r="A231" s="545"/>
      <c r="B231" s="540" t="s">
        <v>10</v>
      </c>
      <c r="C231" s="530">
        <f t="shared" si="29"/>
        <v>1</v>
      </c>
      <c r="D231" s="531">
        <f t="shared" si="30"/>
        <v>9.5419847328244271E-4</v>
      </c>
      <c r="E231" s="532">
        <f t="shared" si="31"/>
        <v>39</v>
      </c>
      <c r="F231" s="533">
        <f t="shared" si="32"/>
        <v>3.7213740458015267E-2</v>
      </c>
    </row>
    <row r="232" spans="1:6" ht="12.75" x14ac:dyDescent="0.2">
      <c r="A232" s="545"/>
      <c r="B232" s="540" t="s">
        <v>42</v>
      </c>
      <c r="C232" s="530">
        <f t="shared" si="29"/>
        <v>0</v>
      </c>
      <c r="D232" s="531">
        <f t="shared" si="30"/>
        <v>0</v>
      </c>
      <c r="E232" s="532">
        <f t="shared" si="31"/>
        <v>16</v>
      </c>
      <c r="F232" s="533">
        <f t="shared" si="32"/>
        <v>1.5267175572519083E-2</v>
      </c>
    </row>
    <row r="233" spans="1:6" ht="12.75" x14ac:dyDescent="0.2">
      <c r="A233" s="545"/>
      <c r="B233" s="540" t="s">
        <v>5</v>
      </c>
      <c r="C233" s="530">
        <f t="shared" si="29"/>
        <v>2</v>
      </c>
      <c r="D233" s="531">
        <f t="shared" si="30"/>
        <v>1.9083969465648854E-3</v>
      </c>
      <c r="E233" s="532">
        <f t="shared" si="31"/>
        <v>103</v>
      </c>
      <c r="F233" s="533">
        <f t="shared" si="32"/>
        <v>9.82824427480916E-2</v>
      </c>
    </row>
    <row r="234" spans="1:6" ht="12.75" x14ac:dyDescent="0.2">
      <c r="A234" s="545"/>
      <c r="B234" s="540" t="s">
        <v>12</v>
      </c>
      <c r="C234" s="530">
        <f t="shared" si="29"/>
        <v>0</v>
      </c>
      <c r="D234" s="531">
        <f t="shared" si="30"/>
        <v>0</v>
      </c>
      <c r="E234" s="532">
        <f t="shared" si="31"/>
        <v>31</v>
      </c>
      <c r="F234" s="533">
        <f t="shared" si="32"/>
        <v>2.9580152671755726E-2</v>
      </c>
    </row>
    <row r="235" spans="1:6" ht="12.75" x14ac:dyDescent="0.2">
      <c r="A235" s="545"/>
      <c r="B235" s="540" t="s">
        <v>14</v>
      </c>
      <c r="C235" s="530">
        <f t="shared" si="29"/>
        <v>1</v>
      </c>
      <c r="D235" s="531">
        <f t="shared" si="30"/>
        <v>9.5419847328244271E-4</v>
      </c>
      <c r="E235" s="532">
        <f t="shared" si="31"/>
        <v>47</v>
      </c>
      <c r="F235" s="533">
        <f t="shared" si="32"/>
        <v>4.4847328244274808E-2</v>
      </c>
    </row>
    <row r="236" spans="1:6" ht="12.75" x14ac:dyDescent="0.2">
      <c r="A236" s="545"/>
      <c r="B236" s="540" t="s">
        <v>15</v>
      </c>
      <c r="C236" s="530">
        <f t="shared" si="29"/>
        <v>2</v>
      </c>
      <c r="D236" s="531">
        <f t="shared" si="30"/>
        <v>1.9083969465648854E-3</v>
      </c>
      <c r="E236" s="532">
        <f t="shared" si="31"/>
        <v>32</v>
      </c>
      <c r="F236" s="533">
        <f t="shared" si="32"/>
        <v>3.0534351145038167E-2</v>
      </c>
    </row>
    <row r="237" spans="1:6" ht="12.75" x14ac:dyDescent="0.2">
      <c r="A237" s="545"/>
      <c r="B237" s="540" t="s">
        <v>16</v>
      </c>
      <c r="C237" s="530">
        <f t="shared" si="29"/>
        <v>29</v>
      </c>
      <c r="D237" s="531">
        <f t="shared" si="30"/>
        <v>2.7671755725190841E-2</v>
      </c>
      <c r="E237" s="532">
        <f t="shared" si="31"/>
        <v>87</v>
      </c>
      <c r="F237" s="533">
        <f t="shared" si="32"/>
        <v>8.3015267175572519E-2</v>
      </c>
    </row>
    <row r="238" spans="1:6" ht="12.75" x14ac:dyDescent="0.2">
      <c r="A238" s="545"/>
      <c r="B238" s="540" t="s">
        <v>35</v>
      </c>
      <c r="C238" s="530">
        <f t="shared" si="29"/>
        <v>0</v>
      </c>
      <c r="D238" s="531">
        <f t="shared" si="30"/>
        <v>0</v>
      </c>
      <c r="E238" s="532">
        <f t="shared" si="31"/>
        <v>28</v>
      </c>
      <c r="F238" s="533">
        <f t="shared" si="32"/>
        <v>2.6717557251908396E-2</v>
      </c>
    </row>
    <row r="239" spans="1:6" ht="12.75" x14ac:dyDescent="0.2">
      <c r="A239" s="545"/>
      <c r="B239" s="540" t="s">
        <v>17</v>
      </c>
      <c r="C239" s="530">
        <f t="shared" si="29"/>
        <v>0</v>
      </c>
      <c r="D239" s="531">
        <f t="shared" si="30"/>
        <v>0</v>
      </c>
      <c r="E239" s="532">
        <f t="shared" si="31"/>
        <v>4</v>
      </c>
      <c r="F239" s="533">
        <f t="shared" si="32"/>
        <v>3.8167938931297708E-3</v>
      </c>
    </row>
    <row r="240" spans="1:6" ht="12.75" x14ac:dyDescent="0.2">
      <c r="A240" s="545"/>
      <c r="B240" s="540" t="s">
        <v>138</v>
      </c>
      <c r="C240" s="530">
        <f t="shared" si="29"/>
        <v>0</v>
      </c>
      <c r="D240" s="531">
        <f t="shared" si="30"/>
        <v>0</v>
      </c>
      <c r="E240" s="532">
        <f t="shared" si="31"/>
        <v>5</v>
      </c>
      <c r="F240" s="533">
        <f t="shared" si="32"/>
        <v>4.7709923664122139E-3</v>
      </c>
    </row>
    <row r="241" spans="1:6" ht="12.75" x14ac:dyDescent="0.2">
      <c r="A241" s="545"/>
      <c r="B241" s="540" t="s">
        <v>18</v>
      </c>
      <c r="C241" s="530">
        <f t="shared" si="29"/>
        <v>1</v>
      </c>
      <c r="D241" s="531">
        <f t="shared" si="30"/>
        <v>9.5419847328244271E-4</v>
      </c>
      <c r="E241" s="532">
        <f t="shared" si="31"/>
        <v>11</v>
      </c>
      <c r="F241" s="533">
        <f t="shared" si="32"/>
        <v>1.049618320610687E-2</v>
      </c>
    </row>
    <row r="242" spans="1:6" ht="12.75" x14ac:dyDescent="0.2">
      <c r="A242" s="545"/>
      <c r="B242" s="540" t="s">
        <v>19</v>
      </c>
      <c r="C242" s="530">
        <f t="shared" si="29"/>
        <v>11</v>
      </c>
      <c r="D242" s="531">
        <f t="shared" si="30"/>
        <v>1.049618320610687E-2</v>
      </c>
      <c r="E242" s="532">
        <f t="shared" si="31"/>
        <v>4</v>
      </c>
      <c r="F242" s="533">
        <f t="shared" si="32"/>
        <v>3.8167938931297708E-3</v>
      </c>
    </row>
    <row r="243" spans="1:6" ht="12.75" x14ac:dyDescent="0.2">
      <c r="A243" s="545"/>
      <c r="B243" s="540" t="s">
        <v>20</v>
      </c>
      <c r="C243" s="530">
        <f t="shared" si="29"/>
        <v>0</v>
      </c>
      <c r="D243" s="531">
        <f t="shared" si="30"/>
        <v>0</v>
      </c>
      <c r="E243" s="532">
        <f t="shared" si="31"/>
        <v>49</v>
      </c>
      <c r="F243" s="533">
        <f t="shared" si="32"/>
        <v>4.6755725190839696E-2</v>
      </c>
    </row>
    <row r="244" spans="1:6" ht="12.75" x14ac:dyDescent="0.2">
      <c r="A244" s="545"/>
      <c r="B244" s="540" t="s">
        <v>36</v>
      </c>
      <c r="C244" s="530">
        <f t="shared" si="29"/>
        <v>0</v>
      </c>
      <c r="D244" s="531">
        <f t="shared" si="30"/>
        <v>0</v>
      </c>
      <c r="E244" s="532">
        <f t="shared" si="31"/>
        <v>26</v>
      </c>
      <c r="F244" s="533">
        <f t="shared" si="32"/>
        <v>2.4809160305343511E-2</v>
      </c>
    </row>
    <row r="245" spans="1:6" ht="12.75" x14ac:dyDescent="0.2">
      <c r="A245" s="545"/>
      <c r="B245" s="540" t="s">
        <v>37</v>
      </c>
      <c r="C245" s="530">
        <f t="shared" si="29"/>
        <v>0</v>
      </c>
      <c r="D245" s="531">
        <f t="shared" si="30"/>
        <v>0</v>
      </c>
      <c r="E245" s="532">
        <f t="shared" si="31"/>
        <v>30</v>
      </c>
      <c r="F245" s="533">
        <f t="shared" si="32"/>
        <v>2.8625954198473282E-2</v>
      </c>
    </row>
    <row r="246" spans="1:6" ht="12.75" x14ac:dyDescent="0.2">
      <c r="A246" s="545"/>
      <c r="B246" s="540" t="s">
        <v>40</v>
      </c>
      <c r="C246" s="530">
        <f t="shared" si="29"/>
        <v>0</v>
      </c>
      <c r="D246" s="531">
        <f t="shared" si="30"/>
        <v>0</v>
      </c>
      <c r="E246" s="532">
        <f t="shared" si="31"/>
        <v>57</v>
      </c>
      <c r="F246" s="533">
        <f t="shared" si="32"/>
        <v>5.4389312977099237E-2</v>
      </c>
    </row>
    <row r="247" spans="1:6" ht="12.75" x14ac:dyDescent="0.2">
      <c r="A247" s="545"/>
      <c r="B247" s="540" t="s">
        <v>21</v>
      </c>
      <c r="C247" s="530">
        <f t="shared" si="29"/>
        <v>0</v>
      </c>
      <c r="D247" s="531">
        <f t="shared" si="30"/>
        <v>0</v>
      </c>
      <c r="E247" s="532">
        <f t="shared" si="31"/>
        <v>23</v>
      </c>
      <c r="F247" s="533">
        <f t="shared" si="32"/>
        <v>2.1946564885496182E-2</v>
      </c>
    </row>
    <row r="248" spans="1:6" ht="12.75" x14ac:dyDescent="0.2">
      <c r="A248" s="545"/>
      <c r="B248" s="540" t="s">
        <v>7</v>
      </c>
      <c r="C248" s="530">
        <f t="shared" si="29"/>
        <v>2</v>
      </c>
      <c r="D248" s="531">
        <f t="shared" si="30"/>
        <v>1.9083969465648854E-3</v>
      </c>
      <c r="E248" s="532">
        <f t="shared" si="31"/>
        <v>67</v>
      </c>
      <c r="F248" s="533">
        <f t="shared" si="32"/>
        <v>6.393129770992366E-2</v>
      </c>
    </row>
    <row r="249" spans="1:6" ht="12.75" x14ac:dyDescent="0.2">
      <c r="A249" s="545"/>
      <c r="B249" s="540" t="s">
        <v>32</v>
      </c>
      <c r="C249" s="530">
        <f t="shared" si="29"/>
        <v>11</v>
      </c>
      <c r="D249" s="531">
        <f t="shared" si="30"/>
        <v>1.049618320610687E-2</v>
      </c>
      <c r="E249" s="532">
        <f t="shared" si="31"/>
        <v>6</v>
      </c>
      <c r="F249" s="533">
        <f t="shared" si="32"/>
        <v>5.7251908396946565E-3</v>
      </c>
    </row>
    <row r="250" spans="1:6" ht="12.75" x14ac:dyDescent="0.2">
      <c r="A250" s="545"/>
      <c r="B250" s="540" t="s">
        <v>3</v>
      </c>
      <c r="C250" s="530">
        <f t="shared" si="29"/>
        <v>2</v>
      </c>
      <c r="D250" s="531">
        <f t="shared" si="30"/>
        <v>1.9083969465648854E-3</v>
      </c>
      <c r="E250" s="532">
        <f t="shared" si="31"/>
        <v>17</v>
      </c>
      <c r="F250" s="533">
        <f t="shared" si="32"/>
        <v>1.6221374045801526E-2</v>
      </c>
    </row>
    <row r="251" spans="1:6" ht="12.75" x14ac:dyDescent="0.2">
      <c r="A251" s="545"/>
      <c r="B251" s="540" t="s">
        <v>139</v>
      </c>
      <c r="C251" s="530">
        <f t="shared" si="29"/>
        <v>3</v>
      </c>
      <c r="D251" s="531">
        <f t="shared" si="30"/>
        <v>2.8625954198473282E-3</v>
      </c>
      <c r="E251" s="532">
        <f t="shared" si="31"/>
        <v>20</v>
      </c>
      <c r="F251" s="533">
        <f t="shared" si="32"/>
        <v>1.9083969465648856E-2</v>
      </c>
    </row>
    <row r="252" spans="1:6" ht="12.75" x14ac:dyDescent="0.2">
      <c r="A252" s="546"/>
      <c r="B252" s="541"/>
      <c r="C252" s="530"/>
      <c r="D252" s="531"/>
      <c r="E252" s="532"/>
      <c r="F252" s="533"/>
    </row>
    <row r="253" spans="1:6" ht="12.75" x14ac:dyDescent="0.2">
      <c r="A253" s="519"/>
      <c r="B253" s="542" t="s">
        <v>22</v>
      </c>
      <c r="C253" s="534">
        <f>G37</f>
        <v>71</v>
      </c>
      <c r="D253" s="535">
        <f>J37</f>
        <v>6.7748091603053437E-2</v>
      </c>
      <c r="E253" s="536">
        <f>AE37-G37</f>
        <v>977</v>
      </c>
      <c r="F253" s="537">
        <f>E253/$AE$37</f>
        <v>0.9322519083969466</v>
      </c>
    </row>
    <row r="254" spans="1:6" x14ac:dyDescent="0.2">
      <c r="A254" s="208"/>
      <c r="B254" s="208" t="s">
        <v>121</v>
      </c>
      <c r="C254" s="208">
        <f>C253+E253</f>
        <v>1048</v>
      </c>
      <c r="D254" s="208"/>
      <c r="E254" s="208"/>
      <c r="F254" s="208"/>
    </row>
    <row r="256" spans="1:6" ht="12.75" thickBot="1" x14ac:dyDescent="0.25"/>
    <row r="257" spans="1:5" ht="13.9" customHeight="1" thickBot="1" x14ac:dyDescent="0.25">
      <c r="A257" s="175" t="s">
        <v>0</v>
      </c>
      <c r="B257" s="175" t="s">
        <v>0</v>
      </c>
      <c r="C257" s="235" t="s">
        <v>113</v>
      </c>
      <c r="D257" s="235"/>
      <c r="E257" s="238"/>
    </row>
    <row r="258" spans="1:5" ht="13.5" thickBot="1" x14ac:dyDescent="0.25">
      <c r="A258" s="177"/>
      <c r="B258" s="177"/>
      <c r="C258" s="235" t="s">
        <v>60</v>
      </c>
      <c r="D258" s="235"/>
      <c r="E258" s="235"/>
    </row>
    <row r="259" spans="1:5" ht="13.5" thickBot="1" x14ac:dyDescent="0.25">
      <c r="A259" s="177"/>
      <c r="B259" s="177"/>
      <c r="C259" s="158" t="s">
        <v>122</v>
      </c>
      <c r="D259" s="159" t="s">
        <v>90</v>
      </c>
      <c r="E259" s="60" t="s">
        <v>22</v>
      </c>
    </row>
    <row r="260" spans="1:5" ht="13.5" x14ac:dyDescent="0.2">
      <c r="A260" s="223" t="s">
        <v>26</v>
      </c>
      <c r="B260" s="181" t="s">
        <v>1</v>
      </c>
      <c r="C260" s="209">
        <v>0</v>
      </c>
      <c r="D260" s="210">
        <f t="shared" ref="D260:D282" si="33">E260-C260</f>
        <v>3.9E-2</v>
      </c>
      <c r="E260" s="211">
        <v>3.9E-2</v>
      </c>
    </row>
    <row r="261" spans="1:5" ht="13.5" x14ac:dyDescent="0.2">
      <c r="A261"/>
      <c r="B261" s="185" t="s">
        <v>2</v>
      </c>
      <c r="C261" s="212">
        <v>0</v>
      </c>
      <c r="D261" s="213">
        <f t="shared" si="33"/>
        <v>1.7000000000000001E-2</v>
      </c>
      <c r="E261" s="214">
        <v>1.7000000000000001E-2</v>
      </c>
    </row>
    <row r="262" spans="1:5" ht="13.5" x14ac:dyDescent="0.2">
      <c r="A262"/>
      <c r="B262" s="185" t="s">
        <v>13</v>
      </c>
      <c r="C262" s="212">
        <v>0</v>
      </c>
      <c r="D262" s="213">
        <f t="shared" si="33"/>
        <v>1.9E-2</v>
      </c>
      <c r="E262" s="214">
        <v>1.9E-2</v>
      </c>
    </row>
    <row r="263" spans="1:5" ht="13.5" x14ac:dyDescent="0.2">
      <c r="A263"/>
      <c r="B263" s="185" t="s">
        <v>4</v>
      </c>
      <c r="C263" s="212">
        <v>1E-3</v>
      </c>
      <c r="D263" s="213">
        <f t="shared" si="33"/>
        <v>7.5999999999999998E-2</v>
      </c>
      <c r="E263" s="214">
        <v>7.6999999999999999E-2</v>
      </c>
    </row>
    <row r="264" spans="1:5" ht="13.5" x14ac:dyDescent="0.2">
      <c r="A264"/>
      <c r="B264" s="185" t="s">
        <v>6</v>
      </c>
      <c r="C264" s="212">
        <v>0</v>
      </c>
      <c r="D264" s="213">
        <f t="shared" si="33"/>
        <v>1.2E-2</v>
      </c>
      <c r="E264" s="214">
        <v>1.2E-2</v>
      </c>
    </row>
    <row r="265" spans="1:5" ht="13.5" x14ac:dyDescent="0.2">
      <c r="A265"/>
      <c r="B265" s="185" t="s">
        <v>8</v>
      </c>
      <c r="C265" s="212">
        <v>0</v>
      </c>
      <c r="D265" s="213">
        <f t="shared" si="33"/>
        <v>1.9E-2</v>
      </c>
      <c r="E265" s="214">
        <v>1.9E-2</v>
      </c>
    </row>
    <row r="266" spans="1:5" ht="13.5" x14ac:dyDescent="0.2">
      <c r="A266"/>
      <c r="B266" s="185" t="s">
        <v>9</v>
      </c>
      <c r="C266" s="212">
        <v>6.0000000000000001E-3</v>
      </c>
      <c r="D266" s="213">
        <f t="shared" si="33"/>
        <v>3.6999999999999998E-2</v>
      </c>
      <c r="E266" s="214">
        <v>4.2999999999999997E-2</v>
      </c>
    </row>
    <row r="267" spans="1:5" ht="13.5" x14ac:dyDescent="0.2">
      <c r="A267"/>
      <c r="B267" s="185" t="s">
        <v>10</v>
      </c>
      <c r="C267" s="212">
        <v>0</v>
      </c>
      <c r="D267" s="213">
        <f t="shared" si="33"/>
        <v>2.7E-2</v>
      </c>
      <c r="E267" s="214">
        <v>2.7E-2</v>
      </c>
    </row>
    <row r="268" spans="1:5" ht="13.5" x14ac:dyDescent="0.2">
      <c r="A268"/>
      <c r="B268" s="185" t="s">
        <v>5</v>
      </c>
      <c r="C268" s="212">
        <v>0</v>
      </c>
      <c r="D268" s="213">
        <f t="shared" si="33"/>
        <v>0.16900000000000001</v>
      </c>
      <c r="E268" s="214">
        <v>0.16900000000000001</v>
      </c>
    </row>
    <row r="269" spans="1:5" ht="13.5" x14ac:dyDescent="0.2">
      <c r="A269"/>
      <c r="B269" s="185" t="s">
        <v>12</v>
      </c>
      <c r="C269" s="212">
        <v>0</v>
      </c>
      <c r="D269" s="213">
        <f t="shared" si="33"/>
        <v>1.7000000000000001E-2</v>
      </c>
      <c r="E269" s="214">
        <v>1.7000000000000001E-2</v>
      </c>
    </row>
    <row r="270" spans="1:5" ht="13.5" x14ac:dyDescent="0.2">
      <c r="A270"/>
      <c r="B270" s="185" t="s">
        <v>14</v>
      </c>
      <c r="C270" s="212">
        <v>0</v>
      </c>
      <c r="D270" s="213">
        <f t="shared" si="33"/>
        <v>7.5999999999999998E-2</v>
      </c>
      <c r="E270" s="214">
        <v>7.5999999999999998E-2</v>
      </c>
    </row>
    <row r="271" spans="1:5" ht="13.5" x14ac:dyDescent="0.2">
      <c r="A271"/>
      <c r="B271" s="185" t="s">
        <v>15</v>
      </c>
      <c r="C271" s="212">
        <v>1E-3</v>
      </c>
      <c r="D271" s="213">
        <f t="shared" si="33"/>
        <v>5.6000000000000001E-2</v>
      </c>
      <c r="E271" s="214">
        <v>5.7000000000000002E-2</v>
      </c>
    </row>
    <row r="272" spans="1:5" ht="13.5" x14ac:dyDescent="0.2">
      <c r="A272"/>
      <c r="B272" s="185" t="s">
        <v>16</v>
      </c>
      <c r="C272" s="212">
        <v>0</v>
      </c>
      <c r="D272" s="213">
        <f t="shared" si="33"/>
        <v>6.5000000000000002E-2</v>
      </c>
      <c r="E272" s="214">
        <v>6.5000000000000002E-2</v>
      </c>
    </row>
    <row r="273" spans="1:6" ht="13.5" x14ac:dyDescent="0.2">
      <c r="A273"/>
      <c r="B273" s="185" t="s">
        <v>17</v>
      </c>
      <c r="C273" s="212">
        <v>0</v>
      </c>
      <c r="D273" s="213">
        <f t="shared" si="33"/>
        <v>2.7E-2</v>
      </c>
      <c r="E273" s="214">
        <v>2.7E-2</v>
      </c>
    </row>
    <row r="274" spans="1:6" ht="13.5" x14ac:dyDescent="0.2">
      <c r="A274"/>
      <c r="B274" s="66" t="s">
        <v>138</v>
      </c>
      <c r="C274" s="212">
        <v>0</v>
      </c>
      <c r="D274" s="213">
        <f t="shared" si="33"/>
        <v>5.0000000000000001E-3</v>
      </c>
      <c r="E274" s="214">
        <v>5.0000000000000001E-3</v>
      </c>
    </row>
    <row r="275" spans="1:6" ht="13.5" x14ac:dyDescent="0.2">
      <c r="A275"/>
      <c r="B275" s="66" t="s">
        <v>18</v>
      </c>
      <c r="C275" s="212">
        <v>1E-3</v>
      </c>
      <c r="D275" s="213">
        <f t="shared" si="33"/>
        <v>2.8000000000000001E-2</v>
      </c>
      <c r="E275" s="214">
        <v>2.9000000000000001E-2</v>
      </c>
    </row>
    <row r="276" spans="1:6" ht="13.5" x14ac:dyDescent="0.2">
      <c r="A276"/>
      <c r="B276" s="185" t="s">
        <v>19</v>
      </c>
      <c r="C276" s="212">
        <v>6.0000000000000001E-3</v>
      </c>
      <c r="D276" s="213">
        <f t="shared" si="33"/>
        <v>4.0000000000000001E-3</v>
      </c>
      <c r="E276" s="214">
        <v>0.01</v>
      </c>
    </row>
    <row r="277" spans="1:6" ht="13.5" x14ac:dyDescent="0.2">
      <c r="A277"/>
      <c r="B277" s="185" t="s">
        <v>20</v>
      </c>
      <c r="C277" s="212">
        <v>0</v>
      </c>
      <c r="D277" s="213">
        <f t="shared" si="33"/>
        <v>5.5E-2</v>
      </c>
      <c r="E277" s="214">
        <v>5.5E-2</v>
      </c>
    </row>
    <row r="278" spans="1:6" ht="13.5" x14ac:dyDescent="0.2">
      <c r="A278"/>
      <c r="B278" s="185" t="s">
        <v>57</v>
      </c>
      <c r="C278" s="212">
        <v>0</v>
      </c>
      <c r="D278" s="213">
        <f t="shared" si="33"/>
        <v>7.5999999999999998E-2</v>
      </c>
      <c r="E278" s="214">
        <v>7.5999999999999998E-2</v>
      </c>
    </row>
    <row r="279" spans="1:6" ht="13.5" x14ac:dyDescent="0.2">
      <c r="A279"/>
      <c r="B279" s="185" t="s">
        <v>21</v>
      </c>
      <c r="C279" s="212">
        <v>1E-3</v>
      </c>
      <c r="D279" s="213">
        <f t="shared" si="33"/>
        <v>0.03</v>
      </c>
      <c r="E279" s="214">
        <v>3.1E-2</v>
      </c>
    </row>
    <row r="280" spans="1:6" ht="13.5" x14ac:dyDescent="0.2">
      <c r="A280"/>
      <c r="B280" s="185" t="s">
        <v>7</v>
      </c>
      <c r="C280" s="212">
        <v>1E-3</v>
      </c>
      <c r="D280" s="213">
        <f t="shared" si="33"/>
        <v>8.3000000000000004E-2</v>
      </c>
      <c r="E280" s="214">
        <v>8.4000000000000005E-2</v>
      </c>
    </row>
    <row r="281" spans="1:6" ht="13.5" x14ac:dyDescent="0.2">
      <c r="A281"/>
      <c r="B281" s="66" t="s">
        <v>3</v>
      </c>
      <c r="C281" s="212">
        <v>1E-3</v>
      </c>
      <c r="D281" s="213">
        <f t="shared" si="33"/>
        <v>3.4000000000000002E-2</v>
      </c>
      <c r="E281" s="214">
        <v>3.5000000000000003E-2</v>
      </c>
    </row>
    <row r="282" spans="1:6" ht="13.5" x14ac:dyDescent="0.2">
      <c r="A282"/>
      <c r="B282" s="66" t="s">
        <v>139</v>
      </c>
      <c r="C282" s="212">
        <v>2E-3</v>
      </c>
      <c r="D282" s="213">
        <f t="shared" si="33"/>
        <v>8.9999999999999993E-3</v>
      </c>
      <c r="E282" s="214">
        <v>1.0999999999999999E-2</v>
      </c>
    </row>
    <row r="283" spans="1:6" ht="13.5" x14ac:dyDescent="0.2">
      <c r="A283"/>
      <c r="B283" s="70"/>
      <c r="C283" s="215"/>
      <c r="D283" s="216"/>
      <c r="E283" s="217"/>
    </row>
    <row r="284" spans="1:6" ht="14.25" thickBot="1" x14ac:dyDescent="0.25">
      <c r="A284" s="242"/>
      <c r="B284" s="192" t="s">
        <v>22</v>
      </c>
      <c r="C284" s="218">
        <v>2.1999999999999999E-2</v>
      </c>
      <c r="D284" s="219">
        <f>E284-C284</f>
        <v>0.97799999999999998</v>
      </c>
      <c r="E284" s="220">
        <v>1</v>
      </c>
    </row>
    <row r="287" spans="1:6" ht="12.75" x14ac:dyDescent="0.2">
      <c r="A287" s="7" t="s">
        <v>120</v>
      </c>
      <c r="B287" s="6">
        <v>2010</v>
      </c>
    </row>
    <row r="288" spans="1:6" ht="13.9" customHeight="1" x14ac:dyDescent="0.2">
      <c r="A288" s="520" t="s">
        <v>0</v>
      </c>
      <c r="B288" s="521" t="s">
        <v>0</v>
      </c>
      <c r="C288" s="656" t="s">
        <v>124</v>
      </c>
      <c r="D288" s="657"/>
      <c r="E288" s="657"/>
      <c r="F288" s="658"/>
    </row>
    <row r="289" spans="1:6" ht="12.75" x14ac:dyDescent="0.2">
      <c r="A289" s="522"/>
      <c r="B289" s="522"/>
      <c r="C289" s="653" t="s">
        <v>60</v>
      </c>
      <c r="D289" s="654"/>
      <c r="E289" s="654"/>
      <c r="F289" s="655"/>
    </row>
    <row r="290" spans="1:6" ht="12.75" x14ac:dyDescent="0.2">
      <c r="A290" s="522"/>
      <c r="B290" s="538"/>
      <c r="C290" s="525" t="s">
        <v>100</v>
      </c>
      <c r="D290" s="523" t="s">
        <v>89</v>
      </c>
      <c r="E290" s="523" t="s">
        <v>101</v>
      </c>
      <c r="F290" s="524" t="s">
        <v>90</v>
      </c>
    </row>
    <row r="291" spans="1:6" x14ac:dyDescent="0.2">
      <c r="A291" s="543" t="s">
        <v>26</v>
      </c>
      <c r="B291" s="544" t="s">
        <v>1</v>
      </c>
      <c r="C291" s="526">
        <f>K6</f>
        <v>0</v>
      </c>
      <c r="D291" s="527">
        <f>N6</f>
        <v>0</v>
      </c>
      <c r="E291" s="528">
        <f>AE6-K6</f>
        <v>37</v>
      </c>
      <c r="F291" s="529">
        <f>E291/$AE$37</f>
        <v>3.5305343511450385E-2</v>
      </c>
    </row>
    <row r="292" spans="1:6" ht="12.75" x14ac:dyDescent="0.2">
      <c r="A292" s="545"/>
      <c r="B292" s="539" t="s">
        <v>2</v>
      </c>
      <c r="C292" s="530">
        <f t="shared" ref="C292:C320" si="34">K7</f>
        <v>0</v>
      </c>
      <c r="D292" s="531">
        <f t="shared" ref="D292:D320" si="35">N7</f>
        <v>0</v>
      </c>
      <c r="E292" s="532">
        <f t="shared" ref="E292:E320" si="36">AE7-K7</f>
        <v>41</v>
      </c>
      <c r="F292" s="533">
        <f t="shared" ref="F292:F320" si="37">E292/$AE$37</f>
        <v>3.9122137404580155E-2</v>
      </c>
    </row>
    <row r="293" spans="1:6" ht="12.75" x14ac:dyDescent="0.2">
      <c r="A293" s="545"/>
      <c r="B293" s="540" t="s">
        <v>41</v>
      </c>
      <c r="C293" s="530">
        <f t="shared" si="34"/>
        <v>0</v>
      </c>
      <c r="D293" s="531">
        <f t="shared" si="35"/>
        <v>0</v>
      </c>
      <c r="E293" s="532">
        <f t="shared" si="36"/>
        <v>6</v>
      </c>
      <c r="F293" s="533">
        <f t="shared" si="37"/>
        <v>5.7251908396946565E-3</v>
      </c>
    </row>
    <row r="294" spans="1:6" ht="12.75" x14ac:dyDescent="0.2">
      <c r="A294" s="545"/>
      <c r="B294" s="540" t="s">
        <v>34</v>
      </c>
      <c r="C294" s="530">
        <f t="shared" si="34"/>
        <v>0</v>
      </c>
      <c r="D294" s="531">
        <f t="shared" si="35"/>
        <v>0</v>
      </c>
      <c r="E294" s="532">
        <f t="shared" si="36"/>
        <v>54</v>
      </c>
      <c r="F294" s="533">
        <f t="shared" si="37"/>
        <v>5.1526717557251911E-2</v>
      </c>
    </row>
    <row r="295" spans="1:6" ht="12.75" x14ac:dyDescent="0.2">
      <c r="A295" s="545"/>
      <c r="B295" s="540" t="s">
        <v>13</v>
      </c>
      <c r="C295" s="530">
        <f t="shared" si="34"/>
        <v>0</v>
      </c>
      <c r="D295" s="531">
        <f t="shared" si="35"/>
        <v>0</v>
      </c>
      <c r="E295" s="532">
        <f t="shared" si="36"/>
        <v>36</v>
      </c>
      <c r="F295" s="533">
        <f t="shared" si="37"/>
        <v>3.4351145038167941E-2</v>
      </c>
    </row>
    <row r="296" spans="1:6" ht="12.75" x14ac:dyDescent="0.2">
      <c r="A296" s="545"/>
      <c r="B296" s="540" t="s">
        <v>4</v>
      </c>
      <c r="C296" s="530">
        <f t="shared" si="34"/>
        <v>1</v>
      </c>
      <c r="D296" s="531">
        <f t="shared" si="35"/>
        <v>9.5419847328244271E-4</v>
      </c>
      <c r="E296" s="532">
        <f t="shared" si="36"/>
        <v>41</v>
      </c>
      <c r="F296" s="533">
        <f t="shared" si="37"/>
        <v>3.9122137404580155E-2</v>
      </c>
    </row>
    <row r="297" spans="1:6" ht="12.75" x14ac:dyDescent="0.2">
      <c r="A297" s="545"/>
      <c r="B297" s="540" t="s">
        <v>6</v>
      </c>
      <c r="C297" s="530">
        <f t="shared" si="34"/>
        <v>0</v>
      </c>
      <c r="D297" s="531">
        <f t="shared" si="35"/>
        <v>0</v>
      </c>
      <c r="E297" s="532">
        <f t="shared" si="36"/>
        <v>6</v>
      </c>
      <c r="F297" s="533">
        <f t="shared" si="37"/>
        <v>5.7251908396946565E-3</v>
      </c>
    </row>
    <row r="298" spans="1:6" ht="12.75" x14ac:dyDescent="0.2">
      <c r="A298" s="545"/>
      <c r="B298" s="540" t="s">
        <v>8</v>
      </c>
      <c r="C298" s="530">
        <f t="shared" si="34"/>
        <v>0</v>
      </c>
      <c r="D298" s="531">
        <f t="shared" si="35"/>
        <v>0</v>
      </c>
      <c r="E298" s="532">
        <f t="shared" si="36"/>
        <v>18</v>
      </c>
      <c r="F298" s="533">
        <f t="shared" si="37"/>
        <v>1.717557251908397E-2</v>
      </c>
    </row>
    <row r="299" spans="1:6" ht="12.75" x14ac:dyDescent="0.2">
      <c r="A299" s="545"/>
      <c r="B299" s="540" t="s">
        <v>9</v>
      </c>
      <c r="C299" s="530">
        <f t="shared" si="34"/>
        <v>1</v>
      </c>
      <c r="D299" s="531">
        <f t="shared" si="35"/>
        <v>9.5419847328244271E-4</v>
      </c>
      <c r="E299" s="532">
        <f t="shared" si="36"/>
        <v>40</v>
      </c>
      <c r="F299" s="533">
        <f t="shared" si="37"/>
        <v>3.8167938931297711E-2</v>
      </c>
    </row>
    <row r="300" spans="1:6" ht="12.75" x14ac:dyDescent="0.2">
      <c r="A300" s="545"/>
      <c r="B300" s="540" t="s">
        <v>10</v>
      </c>
      <c r="C300" s="530">
        <f t="shared" si="34"/>
        <v>0</v>
      </c>
      <c r="D300" s="531">
        <f t="shared" si="35"/>
        <v>0</v>
      </c>
      <c r="E300" s="532">
        <f t="shared" si="36"/>
        <v>40</v>
      </c>
      <c r="F300" s="533">
        <f t="shared" si="37"/>
        <v>3.8167938931297711E-2</v>
      </c>
    </row>
    <row r="301" spans="1:6" ht="12.75" x14ac:dyDescent="0.2">
      <c r="A301" s="545"/>
      <c r="B301" s="540" t="s">
        <v>42</v>
      </c>
      <c r="C301" s="530">
        <f t="shared" si="34"/>
        <v>0</v>
      </c>
      <c r="D301" s="531">
        <f t="shared" si="35"/>
        <v>0</v>
      </c>
      <c r="E301" s="532">
        <f t="shared" si="36"/>
        <v>16</v>
      </c>
      <c r="F301" s="533">
        <f t="shared" si="37"/>
        <v>1.5267175572519083E-2</v>
      </c>
    </row>
    <row r="302" spans="1:6" ht="12.75" x14ac:dyDescent="0.2">
      <c r="A302" s="545"/>
      <c r="B302" s="540" t="s">
        <v>5</v>
      </c>
      <c r="C302" s="530">
        <f t="shared" si="34"/>
        <v>2</v>
      </c>
      <c r="D302" s="531">
        <f t="shared" si="35"/>
        <v>1.9083969465648854E-3</v>
      </c>
      <c r="E302" s="532">
        <f t="shared" si="36"/>
        <v>103</v>
      </c>
      <c r="F302" s="533">
        <f t="shared" si="37"/>
        <v>9.82824427480916E-2</v>
      </c>
    </row>
    <row r="303" spans="1:6" ht="12.75" x14ac:dyDescent="0.2">
      <c r="A303" s="545"/>
      <c r="B303" s="540" t="s">
        <v>12</v>
      </c>
      <c r="C303" s="530">
        <f t="shared" si="34"/>
        <v>0</v>
      </c>
      <c r="D303" s="531">
        <f t="shared" si="35"/>
        <v>0</v>
      </c>
      <c r="E303" s="532">
        <f t="shared" si="36"/>
        <v>31</v>
      </c>
      <c r="F303" s="533">
        <f t="shared" si="37"/>
        <v>2.9580152671755726E-2</v>
      </c>
    </row>
    <row r="304" spans="1:6" ht="12.75" x14ac:dyDescent="0.2">
      <c r="A304" s="545"/>
      <c r="B304" s="540" t="s">
        <v>14</v>
      </c>
      <c r="C304" s="530">
        <f t="shared" si="34"/>
        <v>0</v>
      </c>
      <c r="D304" s="531">
        <f t="shared" si="35"/>
        <v>0</v>
      </c>
      <c r="E304" s="532">
        <f t="shared" si="36"/>
        <v>48</v>
      </c>
      <c r="F304" s="533">
        <f t="shared" si="37"/>
        <v>4.5801526717557252E-2</v>
      </c>
    </row>
    <row r="305" spans="1:6" ht="12.75" x14ac:dyDescent="0.2">
      <c r="A305" s="545"/>
      <c r="B305" s="540" t="s">
        <v>15</v>
      </c>
      <c r="C305" s="530">
        <f t="shared" si="34"/>
        <v>0</v>
      </c>
      <c r="D305" s="531">
        <f t="shared" si="35"/>
        <v>0</v>
      </c>
      <c r="E305" s="532">
        <f t="shared" si="36"/>
        <v>34</v>
      </c>
      <c r="F305" s="533">
        <f t="shared" si="37"/>
        <v>3.2442748091603052E-2</v>
      </c>
    </row>
    <row r="306" spans="1:6" ht="12.75" x14ac:dyDescent="0.2">
      <c r="A306" s="545"/>
      <c r="B306" s="540" t="s">
        <v>16</v>
      </c>
      <c r="C306" s="530">
        <f t="shared" si="34"/>
        <v>0</v>
      </c>
      <c r="D306" s="531">
        <f t="shared" si="35"/>
        <v>0</v>
      </c>
      <c r="E306" s="532">
        <f t="shared" si="36"/>
        <v>116</v>
      </c>
      <c r="F306" s="533">
        <f t="shared" si="37"/>
        <v>0.11068702290076336</v>
      </c>
    </row>
    <row r="307" spans="1:6" ht="12.75" x14ac:dyDescent="0.2">
      <c r="A307" s="545"/>
      <c r="B307" s="540" t="s">
        <v>35</v>
      </c>
      <c r="C307" s="530">
        <f t="shared" si="34"/>
        <v>0</v>
      </c>
      <c r="D307" s="531">
        <f t="shared" si="35"/>
        <v>0</v>
      </c>
      <c r="E307" s="532">
        <f t="shared" si="36"/>
        <v>28</v>
      </c>
      <c r="F307" s="533">
        <f t="shared" si="37"/>
        <v>2.6717557251908396E-2</v>
      </c>
    </row>
    <row r="308" spans="1:6" ht="12.75" x14ac:dyDescent="0.2">
      <c r="A308" s="545"/>
      <c r="B308" s="540" t="s">
        <v>17</v>
      </c>
      <c r="C308" s="530">
        <f t="shared" si="34"/>
        <v>0</v>
      </c>
      <c r="D308" s="531">
        <f t="shared" si="35"/>
        <v>0</v>
      </c>
      <c r="E308" s="532">
        <f t="shared" si="36"/>
        <v>4</v>
      </c>
      <c r="F308" s="533">
        <f t="shared" si="37"/>
        <v>3.8167938931297708E-3</v>
      </c>
    </row>
    <row r="309" spans="1:6" ht="12.75" x14ac:dyDescent="0.2">
      <c r="A309" s="545"/>
      <c r="B309" s="540" t="s">
        <v>138</v>
      </c>
      <c r="C309" s="530">
        <f t="shared" si="34"/>
        <v>0</v>
      </c>
      <c r="D309" s="531">
        <f t="shared" si="35"/>
        <v>0</v>
      </c>
      <c r="E309" s="532">
        <f t="shared" si="36"/>
        <v>5</v>
      </c>
      <c r="F309" s="533">
        <f t="shared" si="37"/>
        <v>4.7709923664122139E-3</v>
      </c>
    </row>
    <row r="310" spans="1:6" ht="12.75" x14ac:dyDescent="0.2">
      <c r="A310" s="545"/>
      <c r="B310" s="540" t="s">
        <v>18</v>
      </c>
      <c r="C310" s="530">
        <f t="shared" si="34"/>
        <v>0</v>
      </c>
      <c r="D310" s="531">
        <f t="shared" si="35"/>
        <v>0</v>
      </c>
      <c r="E310" s="532">
        <f t="shared" si="36"/>
        <v>12</v>
      </c>
      <c r="F310" s="533">
        <f t="shared" si="37"/>
        <v>1.1450381679389313E-2</v>
      </c>
    </row>
    <row r="311" spans="1:6" ht="12.75" x14ac:dyDescent="0.2">
      <c r="A311" s="545"/>
      <c r="B311" s="540" t="s">
        <v>19</v>
      </c>
      <c r="C311" s="530">
        <f t="shared" si="34"/>
        <v>1</v>
      </c>
      <c r="D311" s="531">
        <f t="shared" si="35"/>
        <v>9.5419847328244271E-4</v>
      </c>
      <c r="E311" s="532">
        <f t="shared" si="36"/>
        <v>14</v>
      </c>
      <c r="F311" s="533">
        <f t="shared" si="37"/>
        <v>1.3358778625954198E-2</v>
      </c>
    </row>
    <row r="312" spans="1:6" ht="12.75" x14ac:dyDescent="0.2">
      <c r="A312" s="545"/>
      <c r="B312" s="540" t="s">
        <v>20</v>
      </c>
      <c r="C312" s="530">
        <f t="shared" si="34"/>
        <v>0</v>
      </c>
      <c r="D312" s="531">
        <f t="shared" si="35"/>
        <v>0</v>
      </c>
      <c r="E312" s="532">
        <f t="shared" si="36"/>
        <v>49</v>
      </c>
      <c r="F312" s="533">
        <f t="shared" si="37"/>
        <v>4.6755725190839696E-2</v>
      </c>
    </row>
    <row r="313" spans="1:6" ht="12.75" x14ac:dyDescent="0.2">
      <c r="A313" s="545"/>
      <c r="B313" s="540" t="s">
        <v>36</v>
      </c>
      <c r="C313" s="530">
        <f t="shared" si="34"/>
        <v>5</v>
      </c>
      <c r="D313" s="531">
        <f t="shared" si="35"/>
        <v>4.7709923664122139E-3</v>
      </c>
      <c r="E313" s="532">
        <f t="shared" si="36"/>
        <v>21</v>
      </c>
      <c r="F313" s="533">
        <f t="shared" si="37"/>
        <v>2.0038167938931296E-2</v>
      </c>
    </row>
    <row r="314" spans="1:6" ht="12.75" x14ac:dyDescent="0.2">
      <c r="A314" s="545"/>
      <c r="B314" s="540" t="s">
        <v>37</v>
      </c>
      <c r="C314" s="530">
        <f t="shared" si="34"/>
        <v>0</v>
      </c>
      <c r="D314" s="531">
        <f t="shared" si="35"/>
        <v>0</v>
      </c>
      <c r="E314" s="532">
        <f t="shared" si="36"/>
        <v>30</v>
      </c>
      <c r="F314" s="533">
        <f t="shared" si="37"/>
        <v>2.8625954198473282E-2</v>
      </c>
    </row>
    <row r="315" spans="1:6" ht="12.75" x14ac:dyDescent="0.2">
      <c r="A315" s="545"/>
      <c r="B315" s="540" t="s">
        <v>40</v>
      </c>
      <c r="C315" s="530">
        <f t="shared" si="34"/>
        <v>0</v>
      </c>
      <c r="D315" s="531">
        <f t="shared" si="35"/>
        <v>0</v>
      </c>
      <c r="E315" s="532">
        <f t="shared" si="36"/>
        <v>57</v>
      </c>
      <c r="F315" s="533">
        <f t="shared" si="37"/>
        <v>5.4389312977099237E-2</v>
      </c>
    </row>
    <row r="316" spans="1:6" ht="12.75" x14ac:dyDescent="0.2">
      <c r="A316" s="545"/>
      <c r="B316" s="540" t="s">
        <v>21</v>
      </c>
      <c r="C316" s="530">
        <f t="shared" si="34"/>
        <v>0</v>
      </c>
      <c r="D316" s="531">
        <f t="shared" si="35"/>
        <v>0</v>
      </c>
      <c r="E316" s="532">
        <f t="shared" si="36"/>
        <v>23</v>
      </c>
      <c r="F316" s="533">
        <f t="shared" si="37"/>
        <v>2.1946564885496182E-2</v>
      </c>
    </row>
    <row r="317" spans="1:6" ht="12.75" x14ac:dyDescent="0.2">
      <c r="A317" s="545"/>
      <c r="B317" s="540" t="s">
        <v>7</v>
      </c>
      <c r="C317" s="530">
        <f t="shared" si="34"/>
        <v>0</v>
      </c>
      <c r="D317" s="531">
        <f t="shared" si="35"/>
        <v>0</v>
      </c>
      <c r="E317" s="532">
        <f t="shared" si="36"/>
        <v>69</v>
      </c>
      <c r="F317" s="533">
        <f t="shared" si="37"/>
        <v>6.5839694656488548E-2</v>
      </c>
    </row>
    <row r="318" spans="1:6" ht="12.75" x14ac:dyDescent="0.2">
      <c r="A318" s="545"/>
      <c r="B318" s="540" t="s">
        <v>32</v>
      </c>
      <c r="C318" s="530">
        <f t="shared" si="34"/>
        <v>0</v>
      </c>
      <c r="D318" s="531">
        <f t="shared" si="35"/>
        <v>0</v>
      </c>
      <c r="E318" s="532">
        <f t="shared" si="36"/>
        <v>17</v>
      </c>
      <c r="F318" s="533">
        <f t="shared" si="37"/>
        <v>1.6221374045801526E-2</v>
      </c>
    </row>
    <row r="319" spans="1:6" ht="12.75" x14ac:dyDescent="0.2">
      <c r="A319" s="545"/>
      <c r="B319" s="540" t="s">
        <v>3</v>
      </c>
      <c r="C319" s="530">
        <f t="shared" si="34"/>
        <v>0</v>
      </c>
      <c r="D319" s="531">
        <f t="shared" si="35"/>
        <v>0</v>
      </c>
      <c r="E319" s="532">
        <f t="shared" si="36"/>
        <v>19</v>
      </c>
      <c r="F319" s="533">
        <f t="shared" si="37"/>
        <v>1.8129770992366411E-2</v>
      </c>
    </row>
    <row r="320" spans="1:6" ht="12.75" x14ac:dyDescent="0.2">
      <c r="A320" s="545"/>
      <c r="B320" s="540" t="s">
        <v>139</v>
      </c>
      <c r="C320" s="530">
        <f t="shared" si="34"/>
        <v>2</v>
      </c>
      <c r="D320" s="531">
        <f t="shared" si="35"/>
        <v>1.9083969465648854E-3</v>
      </c>
      <c r="E320" s="532">
        <f t="shared" si="36"/>
        <v>21</v>
      </c>
      <c r="F320" s="533">
        <f t="shared" si="37"/>
        <v>2.0038167938931296E-2</v>
      </c>
    </row>
    <row r="321" spans="1:6" ht="12.75" x14ac:dyDescent="0.2">
      <c r="A321" s="546"/>
      <c r="B321" s="541"/>
      <c r="C321" s="530"/>
      <c r="D321" s="531"/>
      <c r="E321" s="532"/>
      <c r="F321" s="533"/>
    </row>
    <row r="322" spans="1:6" ht="12.75" x14ac:dyDescent="0.2">
      <c r="A322" s="519"/>
      <c r="B322" s="542" t="s">
        <v>22</v>
      </c>
      <c r="C322" s="534">
        <f>K37</f>
        <v>12</v>
      </c>
      <c r="D322" s="535">
        <f>N37</f>
        <v>1.1450381679389313E-2</v>
      </c>
      <c r="E322" s="536">
        <f>AE37-K37</f>
        <v>1036</v>
      </c>
      <c r="F322" s="537">
        <f>E322/$AE$37</f>
        <v>0.98854961832061072</v>
      </c>
    </row>
    <row r="324" spans="1:6" ht="12.75" thickBot="1" x14ac:dyDescent="0.25"/>
    <row r="325" spans="1:6" ht="13.9" customHeight="1" thickBot="1" x14ac:dyDescent="0.25">
      <c r="A325" s="175"/>
      <c r="B325" s="175"/>
      <c r="C325" s="590" t="s">
        <v>114</v>
      </c>
      <c r="D325" s="590"/>
      <c r="E325" s="590"/>
    </row>
    <row r="326" spans="1:6" ht="13.5" thickBot="1" x14ac:dyDescent="0.25">
      <c r="A326" s="177"/>
      <c r="B326" s="177"/>
      <c r="C326" s="590" t="s">
        <v>60</v>
      </c>
      <c r="D326" s="590"/>
      <c r="E326" s="590"/>
    </row>
    <row r="327" spans="1:6" ht="13.5" thickBot="1" x14ac:dyDescent="0.25">
      <c r="A327" s="177"/>
      <c r="B327" s="177"/>
      <c r="C327" s="158" t="s">
        <v>122</v>
      </c>
      <c r="D327" s="159" t="s">
        <v>90</v>
      </c>
      <c r="E327" s="60" t="s">
        <v>22</v>
      </c>
    </row>
    <row r="328" spans="1:6" ht="13.5" x14ac:dyDescent="0.2">
      <c r="A328" s="61" t="s">
        <v>26</v>
      </c>
      <c r="B328" s="181" t="s">
        <v>1</v>
      </c>
      <c r="C328" s="209">
        <v>0</v>
      </c>
      <c r="D328" s="210">
        <f t="shared" ref="D328:D350" si="38">E328-C328</f>
        <v>3.9E-2</v>
      </c>
      <c r="E328" s="211">
        <v>3.9E-2</v>
      </c>
    </row>
    <row r="329" spans="1:6" ht="13.5" x14ac:dyDescent="0.2">
      <c r="A329" s="239"/>
      <c r="B329" s="185" t="s">
        <v>2</v>
      </c>
      <c r="C329" s="212">
        <v>1E-3</v>
      </c>
      <c r="D329" s="213">
        <f t="shared" si="38"/>
        <v>1.6E-2</v>
      </c>
      <c r="E329" s="214">
        <v>1.7000000000000001E-2</v>
      </c>
    </row>
    <row r="330" spans="1:6" ht="13.5" x14ac:dyDescent="0.2">
      <c r="A330" s="239"/>
      <c r="B330" s="185" t="s">
        <v>13</v>
      </c>
      <c r="C330" s="212">
        <v>0</v>
      </c>
      <c r="D330" s="213">
        <f t="shared" si="38"/>
        <v>1.9E-2</v>
      </c>
      <c r="E330" s="214">
        <v>1.9E-2</v>
      </c>
    </row>
    <row r="331" spans="1:6" ht="13.5" x14ac:dyDescent="0.2">
      <c r="A331" s="239"/>
      <c r="B331" s="185" t="s">
        <v>4</v>
      </c>
      <c r="C331" s="212">
        <v>0</v>
      </c>
      <c r="D331" s="213">
        <f t="shared" si="38"/>
        <v>7.6999999999999999E-2</v>
      </c>
      <c r="E331" s="214">
        <v>7.6999999999999999E-2</v>
      </c>
    </row>
    <row r="332" spans="1:6" ht="13.5" x14ac:dyDescent="0.2">
      <c r="A332" s="239"/>
      <c r="B332" s="185" t="s">
        <v>6</v>
      </c>
      <c r="C332" s="212">
        <v>0</v>
      </c>
      <c r="D332" s="213">
        <f t="shared" si="38"/>
        <v>1.2E-2</v>
      </c>
      <c r="E332" s="214">
        <v>1.2E-2</v>
      </c>
    </row>
    <row r="333" spans="1:6" ht="13.5" x14ac:dyDescent="0.2">
      <c r="A333" s="239"/>
      <c r="B333" s="185" t="s">
        <v>8</v>
      </c>
      <c r="C333" s="212">
        <v>0</v>
      </c>
      <c r="D333" s="213">
        <f t="shared" si="38"/>
        <v>1.9E-2</v>
      </c>
      <c r="E333" s="214">
        <v>1.9E-2</v>
      </c>
    </row>
    <row r="334" spans="1:6" ht="13.5" x14ac:dyDescent="0.2">
      <c r="A334" s="239"/>
      <c r="B334" s="185" t="s">
        <v>9</v>
      </c>
      <c r="C334" s="212">
        <v>0</v>
      </c>
      <c r="D334" s="213">
        <f t="shared" si="38"/>
        <v>4.2999999999999997E-2</v>
      </c>
      <c r="E334" s="214">
        <v>4.2999999999999997E-2</v>
      </c>
    </row>
    <row r="335" spans="1:6" ht="13.5" x14ac:dyDescent="0.2">
      <c r="A335" s="239"/>
      <c r="B335" s="185" t="s">
        <v>10</v>
      </c>
      <c r="C335" s="212">
        <v>0</v>
      </c>
      <c r="D335" s="213">
        <f t="shared" si="38"/>
        <v>2.7E-2</v>
      </c>
      <c r="E335" s="214">
        <v>2.7E-2</v>
      </c>
    </row>
    <row r="336" spans="1:6" ht="13.5" x14ac:dyDescent="0.2">
      <c r="A336" s="239"/>
      <c r="B336" s="185" t="s">
        <v>5</v>
      </c>
      <c r="C336" s="212">
        <v>1E-3</v>
      </c>
      <c r="D336" s="213">
        <f t="shared" si="38"/>
        <v>0.16800000000000001</v>
      </c>
      <c r="E336" s="214">
        <v>0.16900000000000001</v>
      </c>
    </row>
    <row r="337" spans="1:5" ht="13.5" x14ac:dyDescent="0.2">
      <c r="A337" s="239"/>
      <c r="B337" s="185" t="s">
        <v>12</v>
      </c>
      <c r="C337" s="212">
        <v>0</v>
      </c>
      <c r="D337" s="213">
        <f t="shared" si="38"/>
        <v>1.7000000000000001E-2</v>
      </c>
      <c r="E337" s="214">
        <v>1.7000000000000001E-2</v>
      </c>
    </row>
    <row r="338" spans="1:5" ht="13.5" x14ac:dyDescent="0.2">
      <c r="A338" s="239"/>
      <c r="B338" s="185" t="s">
        <v>14</v>
      </c>
      <c r="C338" s="212">
        <v>0</v>
      </c>
      <c r="D338" s="213">
        <f t="shared" si="38"/>
        <v>7.5999999999999998E-2</v>
      </c>
      <c r="E338" s="214">
        <v>7.5999999999999998E-2</v>
      </c>
    </row>
    <row r="339" spans="1:5" ht="13.5" x14ac:dyDescent="0.2">
      <c r="A339" s="239"/>
      <c r="B339" s="185" t="s">
        <v>15</v>
      </c>
      <c r="C339" s="212">
        <v>0</v>
      </c>
      <c r="D339" s="213">
        <f t="shared" si="38"/>
        <v>5.7000000000000002E-2</v>
      </c>
      <c r="E339" s="214">
        <v>5.7000000000000002E-2</v>
      </c>
    </row>
    <row r="340" spans="1:5" ht="13.5" x14ac:dyDescent="0.2">
      <c r="A340" s="239"/>
      <c r="B340" s="185" t="s">
        <v>16</v>
      </c>
      <c r="C340" s="212">
        <v>0</v>
      </c>
      <c r="D340" s="213">
        <f t="shared" si="38"/>
        <v>6.5000000000000002E-2</v>
      </c>
      <c r="E340" s="214">
        <v>6.5000000000000002E-2</v>
      </c>
    </row>
    <row r="341" spans="1:5" ht="13.5" x14ac:dyDescent="0.2">
      <c r="A341" s="239"/>
      <c r="B341" s="185" t="s">
        <v>17</v>
      </c>
      <c r="C341" s="212">
        <v>0</v>
      </c>
      <c r="D341" s="213">
        <f t="shared" si="38"/>
        <v>2.7E-2</v>
      </c>
      <c r="E341" s="214">
        <v>2.7E-2</v>
      </c>
    </row>
    <row r="342" spans="1:5" ht="13.5" x14ac:dyDescent="0.2">
      <c r="A342" s="239"/>
      <c r="B342" s="66" t="s">
        <v>138</v>
      </c>
      <c r="C342" s="212">
        <v>0</v>
      </c>
      <c r="D342" s="213">
        <f t="shared" si="38"/>
        <v>5.0000000000000001E-3</v>
      </c>
      <c r="E342" s="214">
        <v>5.0000000000000001E-3</v>
      </c>
    </row>
    <row r="343" spans="1:5" ht="13.5" x14ac:dyDescent="0.2">
      <c r="A343" s="239"/>
      <c r="B343" s="66" t="s">
        <v>18</v>
      </c>
      <c r="C343" s="212">
        <v>0</v>
      </c>
      <c r="D343" s="213">
        <f t="shared" si="38"/>
        <v>2.9000000000000001E-2</v>
      </c>
      <c r="E343" s="214">
        <v>2.9000000000000001E-2</v>
      </c>
    </row>
    <row r="344" spans="1:5" ht="13.5" x14ac:dyDescent="0.2">
      <c r="A344" s="239"/>
      <c r="B344" s="185" t="s">
        <v>19</v>
      </c>
      <c r="C344" s="212">
        <v>0</v>
      </c>
      <c r="D344" s="213">
        <f t="shared" si="38"/>
        <v>0.01</v>
      </c>
      <c r="E344" s="214">
        <v>0.01</v>
      </c>
    </row>
    <row r="345" spans="1:5" ht="13.5" x14ac:dyDescent="0.2">
      <c r="A345" s="239"/>
      <c r="B345" s="185" t="s">
        <v>20</v>
      </c>
      <c r="C345" s="212">
        <v>0</v>
      </c>
      <c r="D345" s="213">
        <f t="shared" si="38"/>
        <v>5.5E-2</v>
      </c>
      <c r="E345" s="214">
        <v>5.5E-2</v>
      </c>
    </row>
    <row r="346" spans="1:5" ht="13.5" x14ac:dyDescent="0.2">
      <c r="A346" s="239"/>
      <c r="B346" s="185" t="s">
        <v>57</v>
      </c>
      <c r="C346" s="212">
        <v>0</v>
      </c>
      <c r="D346" s="213">
        <f t="shared" si="38"/>
        <v>7.5999999999999998E-2</v>
      </c>
      <c r="E346" s="214">
        <v>7.5999999999999998E-2</v>
      </c>
    </row>
    <row r="347" spans="1:5" ht="13.5" x14ac:dyDescent="0.2">
      <c r="A347" s="239"/>
      <c r="B347" s="185" t="s">
        <v>21</v>
      </c>
      <c r="C347" s="212">
        <v>0</v>
      </c>
      <c r="D347" s="213">
        <f t="shared" si="38"/>
        <v>3.1E-2</v>
      </c>
      <c r="E347" s="214">
        <v>3.1E-2</v>
      </c>
    </row>
    <row r="348" spans="1:5" ht="13.5" x14ac:dyDescent="0.2">
      <c r="A348" s="239"/>
      <c r="B348" s="185" t="s">
        <v>7</v>
      </c>
      <c r="C348" s="212">
        <v>0</v>
      </c>
      <c r="D348" s="213">
        <f t="shared" si="38"/>
        <v>8.4000000000000005E-2</v>
      </c>
      <c r="E348" s="214">
        <v>8.4000000000000005E-2</v>
      </c>
    </row>
    <row r="349" spans="1:5" ht="13.5" x14ac:dyDescent="0.2">
      <c r="A349" s="239"/>
      <c r="B349" s="66" t="s">
        <v>3</v>
      </c>
      <c r="C349" s="212">
        <v>0</v>
      </c>
      <c r="D349" s="213">
        <f t="shared" si="38"/>
        <v>3.5000000000000003E-2</v>
      </c>
      <c r="E349" s="214">
        <v>3.5000000000000003E-2</v>
      </c>
    </row>
    <row r="350" spans="1:5" ht="13.5" x14ac:dyDescent="0.2">
      <c r="A350" s="239"/>
      <c r="B350" s="66" t="s">
        <v>139</v>
      </c>
      <c r="C350" s="212">
        <v>1E-3</v>
      </c>
      <c r="D350" s="213">
        <f t="shared" si="38"/>
        <v>9.9999999999999985E-3</v>
      </c>
      <c r="E350" s="214">
        <v>1.0999999999999999E-2</v>
      </c>
    </row>
    <row r="351" spans="1:5" ht="13.5" x14ac:dyDescent="0.2">
      <c r="A351" s="240"/>
      <c r="B351" s="70"/>
      <c r="C351" s="215"/>
      <c r="D351" s="216"/>
      <c r="E351" s="217"/>
    </row>
    <row r="352" spans="1:5" ht="14.25" thickBot="1" x14ac:dyDescent="0.25">
      <c r="A352" s="241"/>
      <c r="B352" s="192" t="s">
        <v>22</v>
      </c>
      <c r="C352" s="218">
        <v>4.0000000000000001E-3</v>
      </c>
      <c r="D352" s="219">
        <f>E352-C352</f>
        <v>0.996</v>
      </c>
      <c r="E352" s="220">
        <v>1</v>
      </c>
    </row>
    <row r="355" spans="1:6" ht="12.75" x14ac:dyDescent="0.2">
      <c r="A355" s="7" t="s">
        <v>120</v>
      </c>
      <c r="B355" s="6">
        <v>2010</v>
      </c>
    </row>
    <row r="356" spans="1:6" ht="13.9" customHeight="1" x14ac:dyDescent="0.2">
      <c r="A356" s="520" t="s">
        <v>0</v>
      </c>
      <c r="B356" s="521" t="s">
        <v>0</v>
      </c>
      <c r="C356" s="656" t="s">
        <v>125</v>
      </c>
      <c r="D356" s="657"/>
      <c r="E356" s="657"/>
      <c r="F356" s="658"/>
    </row>
    <row r="357" spans="1:6" ht="12.75" x14ac:dyDescent="0.2">
      <c r="A357" s="522"/>
      <c r="B357" s="522"/>
      <c r="C357" s="653" t="s">
        <v>60</v>
      </c>
      <c r="D357" s="654"/>
      <c r="E357" s="654"/>
      <c r="F357" s="655"/>
    </row>
    <row r="358" spans="1:6" ht="12.75" x14ac:dyDescent="0.2">
      <c r="A358" s="522"/>
      <c r="B358" s="538"/>
      <c r="C358" s="525" t="s">
        <v>100</v>
      </c>
      <c r="D358" s="523" t="s">
        <v>89</v>
      </c>
      <c r="E358" s="523" t="s">
        <v>101</v>
      </c>
      <c r="F358" s="524" t="s">
        <v>90</v>
      </c>
    </row>
    <row r="359" spans="1:6" x14ac:dyDescent="0.2">
      <c r="A359" s="543" t="s">
        <v>26</v>
      </c>
      <c r="B359" s="544" t="s">
        <v>1</v>
      </c>
      <c r="C359" s="526">
        <f>O6</f>
        <v>19</v>
      </c>
      <c r="D359" s="527">
        <f>R6</f>
        <v>1.8129770992366411E-2</v>
      </c>
      <c r="E359" s="528">
        <f>AE6-O6</f>
        <v>18</v>
      </c>
      <c r="F359" s="529">
        <f>E359/$AE$37</f>
        <v>1.717557251908397E-2</v>
      </c>
    </row>
    <row r="360" spans="1:6" ht="12.75" x14ac:dyDescent="0.2">
      <c r="A360" s="545"/>
      <c r="B360" s="539" t="s">
        <v>2</v>
      </c>
      <c r="C360" s="530">
        <f t="shared" ref="C360:C388" si="39">O7</f>
        <v>8</v>
      </c>
      <c r="D360" s="531">
        <f t="shared" ref="D360:D388" si="40">R7</f>
        <v>7.6335877862595417E-3</v>
      </c>
      <c r="E360" s="532">
        <f t="shared" ref="E360:E388" si="41">AE7-O7</f>
        <v>33</v>
      </c>
      <c r="F360" s="533">
        <f t="shared" ref="F360:F388" si="42">E360/$AE$37</f>
        <v>3.1488549618320608E-2</v>
      </c>
    </row>
    <row r="361" spans="1:6" ht="12.75" x14ac:dyDescent="0.2">
      <c r="A361" s="545"/>
      <c r="B361" s="540" t="s">
        <v>41</v>
      </c>
      <c r="C361" s="530">
        <f t="shared" si="39"/>
        <v>3</v>
      </c>
      <c r="D361" s="531">
        <f t="shared" si="40"/>
        <v>2.8625954198473282E-3</v>
      </c>
      <c r="E361" s="532">
        <f t="shared" si="41"/>
        <v>3</v>
      </c>
      <c r="F361" s="533">
        <f t="shared" si="42"/>
        <v>2.8625954198473282E-3</v>
      </c>
    </row>
    <row r="362" spans="1:6" ht="12.75" x14ac:dyDescent="0.2">
      <c r="A362" s="545"/>
      <c r="B362" s="540" t="s">
        <v>34</v>
      </c>
      <c r="C362" s="530">
        <f t="shared" si="39"/>
        <v>1</v>
      </c>
      <c r="D362" s="531">
        <f t="shared" si="40"/>
        <v>9.5419847328244271E-4</v>
      </c>
      <c r="E362" s="532">
        <f t="shared" si="41"/>
        <v>53</v>
      </c>
      <c r="F362" s="533">
        <f t="shared" si="42"/>
        <v>5.0572519083969467E-2</v>
      </c>
    </row>
    <row r="363" spans="1:6" ht="12.75" x14ac:dyDescent="0.2">
      <c r="A363" s="545"/>
      <c r="B363" s="540" t="s">
        <v>13</v>
      </c>
      <c r="C363" s="530">
        <f t="shared" si="39"/>
        <v>2</v>
      </c>
      <c r="D363" s="531">
        <f t="shared" si="40"/>
        <v>1.9083969465648854E-3</v>
      </c>
      <c r="E363" s="532">
        <f t="shared" si="41"/>
        <v>34</v>
      </c>
      <c r="F363" s="533">
        <f t="shared" si="42"/>
        <v>3.2442748091603052E-2</v>
      </c>
    </row>
    <row r="364" spans="1:6" ht="12.75" x14ac:dyDescent="0.2">
      <c r="A364" s="545"/>
      <c r="B364" s="540" t="s">
        <v>4</v>
      </c>
      <c r="C364" s="530">
        <f t="shared" si="39"/>
        <v>4</v>
      </c>
      <c r="D364" s="531">
        <f t="shared" si="40"/>
        <v>3.8167938931297708E-3</v>
      </c>
      <c r="E364" s="532">
        <f t="shared" si="41"/>
        <v>38</v>
      </c>
      <c r="F364" s="533">
        <f t="shared" si="42"/>
        <v>3.6259541984732822E-2</v>
      </c>
    </row>
    <row r="365" spans="1:6" ht="12.75" x14ac:dyDescent="0.2">
      <c r="A365" s="545"/>
      <c r="B365" s="540" t="s">
        <v>6</v>
      </c>
      <c r="C365" s="530">
        <f t="shared" si="39"/>
        <v>1</v>
      </c>
      <c r="D365" s="531">
        <f t="shared" si="40"/>
        <v>9.5419847328244271E-4</v>
      </c>
      <c r="E365" s="532">
        <f t="shared" si="41"/>
        <v>5</v>
      </c>
      <c r="F365" s="533">
        <f t="shared" si="42"/>
        <v>4.7709923664122139E-3</v>
      </c>
    </row>
    <row r="366" spans="1:6" ht="12.75" x14ac:dyDescent="0.2">
      <c r="A366" s="545"/>
      <c r="B366" s="540" t="s">
        <v>8</v>
      </c>
      <c r="C366" s="530">
        <f t="shared" si="39"/>
        <v>6</v>
      </c>
      <c r="D366" s="531">
        <f t="shared" si="40"/>
        <v>5.7251908396946565E-3</v>
      </c>
      <c r="E366" s="532">
        <f t="shared" si="41"/>
        <v>12</v>
      </c>
      <c r="F366" s="533">
        <f t="shared" si="42"/>
        <v>1.1450381679389313E-2</v>
      </c>
    </row>
    <row r="367" spans="1:6" ht="12.75" x14ac:dyDescent="0.2">
      <c r="A367" s="545"/>
      <c r="B367" s="540" t="s">
        <v>9</v>
      </c>
      <c r="C367" s="530">
        <f t="shared" si="39"/>
        <v>16</v>
      </c>
      <c r="D367" s="531">
        <f t="shared" si="40"/>
        <v>1.5267175572519083E-2</v>
      </c>
      <c r="E367" s="532">
        <f t="shared" si="41"/>
        <v>25</v>
      </c>
      <c r="F367" s="533">
        <f t="shared" si="42"/>
        <v>2.385496183206107E-2</v>
      </c>
    </row>
    <row r="368" spans="1:6" ht="12.75" x14ac:dyDescent="0.2">
      <c r="A368" s="545"/>
      <c r="B368" s="540" t="s">
        <v>10</v>
      </c>
      <c r="C368" s="530">
        <f t="shared" si="39"/>
        <v>6</v>
      </c>
      <c r="D368" s="531">
        <f t="shared" si="40"/>
        <v>5.7251908396946565E-3</v>
      </c>
      <c r="E368" s="532">
        <f t="shared" si="41"/>
        <v>34</v>
      </c>
      <c r="F368" s="533">
        <f t="shared" si="42"/>
        <v>3.2442748091603052E-2</v>
      </c>
    </row>
    <row r="369" spans="1:6" ht="12.75" x14ac:dyDescent="0.2">
      <c r="A369" s="545"/>
      <c r="B369" s="540" t="s">
        <v>42</v>
      </c>
      <c r="C369" s="530">
        <f t="shared" si="39"/>
        <v>0</v>
      </c>
      <c r="D369" s="531">
        <f t="shared" si="40"/>
        <v>0</v>
      </c>
      <c r="E369" s="532">
        <f t="shared" si="41"/>
        <v>16</v>
      </c>
      <c r="F369" s="533">
        <f t="shared" si="42"/>
        <v>1.5267175572519083E-2</v>
      </c>
    </row>
    <row r="370" spans="1:6" ht="12.75" x14ac:dyDescent="0.2">
      <c r="A370" s="545"/>
      <c r="B370" s="540" t="s">
        <v>5</v>
      </c>
      <c r="C370" s="530">
        <f t="shared" si="39"/>
        <v>18</v>
      </c>
      <c r="D370" s="531">
        <f t="shared" si="40"/>
        <v>1.717557251908397E-2</v>
      </c>
      <c r="E370" s="532">
        <f t="shared" si="41"/>
        <v>87</v>
      </c>
      <c r="F370" s="533">
        <f t="shared" si="42"/>
        <v>8.3015267175572519E-2</v>
      </c>
    </row>
    <row r="371" spans="1:6" ht="12.75" x14ac:dyDescent="0.2">
      <c r="A371" s="545"/>
      <c r="B371" s="540" t="s">
        <v>12</v>
      </c>
      <c r="C371" s="530">
        <f t="shared" si="39"/>
        <v>1</v>
      </c>
      <c r="D371" s="531">
        <f t="shared" si="40"/>
        <v>9.5419847328244271E-4</v>
      </c>
      <c r="E371" s="532">
        <f t="shared" si="41"/>
        <v>30</v>
      </c>
      <c r="F371" s="533">
        <f t="shared" si="42"/>
        <v>2.8625954198473282E-2</v>
      </c>
    </row>
    <row r="372" spans="1:6" ht="12.75" x14ac:dyDescent="0.2">
      <c r="A372" s="545"/>
      <c r="B372" s="540" t="s">
        <v>14</v>
      </c>
      <c r="C372" s="530">
        <f t="shared" si="39"/>
        <v>11</v>
      </c>
      <c r="D372" s="531">
        <f t="shared" si="40"/>
        <v>1.049618320610687E-2</v>
      </c>
      <c r="E372" s="532">
        <f t="shared" si="41"/>
        <v>37</v>
      </c>
      <c r="F372" s="533">
        <f t="shared" si="42"/>
        <v>3.5305343511450385E-2</v>
      </c>
    </row>
    <row r="373" spans="1:6" ht="12.75" x14ac:dyDescent="0.2">
      <c r="A373" s="545"/>
      <c r="B373" s="540" t="s">
        <v>15</v>
      </c>
      <c r="C373" s="530">
        <f t="shared" si="39"/>
        <v>5</v>
      </c>
      <c r="D373" s="531">
        <f t="shared" si="40"/>
        <v>4.7709923664122139E-3</v>
      </c>
      <c r="E373" s="532">
        <f t="shared" si="41"/>
        <v>29</v>
      </c>
      <c r="F373" s="533">
        <f t="shared" si="42"/>
        <v>2.7671755725190841E-2</v>
      </c>
    </row>
    <row r="374" spans="1:6" ht="12.75" x14ac:dyDescent="0.2">
      <c r="A374" s="545"/>
      <c r="B374" s="540" t="s">
        <v>16</v>
      </c>
      <c r="C374" s="530">
        <f t="shared" si="39"/>
        <v>12</v>
      </c>
      <c r="D374" s="531">
        <f t="shared" si="40"/>
        <v>1.1450381679389313E-2</v>
      </c>
      <c r="E374" s="532">
        <f t="shared" si="41"/>
        <v>104</v>
      </c>
      <c r="F374" s="533">
        <f t="shared" si="42"/>
        <v>9.9236641221374045E-2</v>
      </c>
    </row>
    <row r="375" spans="1:6" ht="12.75" x14ac:dyDescent="0.2">
      <c r="A375" s="545"/>
      <c r="B375" s="540" t="s">
        <v>35</v>
      </c>
      <c r="C375" s="530">
        <f t="shared" si="39"/>
        <v>1</v>
      </c>
      <c r="D375" s="531">
        <f t="shared" si="40"/>
        <v>9.5419847328244271E-4</v>
      </c>
      <c r="E375" s="532">
        <f t="shared" si="41"/>
        <v>27</v>
      </c>
      <c r="F375" s="533">
        <f t="shared" si="42"/>
        <v>2.5763358778625955E-2</v>
      </c>
    </row>
    <row r="376" spans="1:6" ht="12.75" x14ac:dyDescent="0.2">
      <c r="A376" s="545"/>
      <c r="B376" s="540" t="s">
        <v>17</v>
      </c>
      <c r="C376" s="530">
        <f t="shared" si="39"/>
        <v>1</v>
      </c>
      <c r="D376" s="531">
        <f t="shared" si="40"/>
        <v>9.5419847328244271E-4</v>
      </c>
      <c r="E376" s="532">
        <f t="shared" si="41"/>
        <v>3</v>
      </c>
      <c r="F376" s="533">
        <f t="shared" si="42"/>
        <v>2.8625954198473282E-3</v>
      </c>
    </row>
    <row r="377" spans="1:6" ht="12.75" x14ac:dyDescent="0.2">
      <c r="A377" s="545"/>
      <c r="B377" s="540" t="s">
        <v>138</v>
      </c>
      <c r="C377" s="530">
        <f t="shared" si="39"/>
        <v>4</v>
      </c>
      <c r="D377" s="531">
        <f t="shared" si="40"/>
        <v>3.8167938931297708E-3</v>
      </c>
      <c r="E377" s="532">
        <f t="shared" si="41"/>
        <v>1</v>
      </c>
      <c r="F377" s="533">
        <f t="shared" si="42"/>
        <v>9.5419847328244271E-4</v>
      </c>
    </row>
    <row r="378" spans="1:6" ht="12.75" x14ac:dyDescent="0.2">
      <c r="A378" s="545"/>
      <c r="B378" s="540" t="s">
        <v>18</v>
      </c>
      <c r="C378" s="530">
        <f t="shared" si="39"/>
        <v>1</v>
      </c>
      <c r="D378" s="531">
        <f t="shared" si="40"/>
        <v>9.5419847328244271E-4</v>
      </c>
      <c r="E378" s="532">
        <f t="shared" si="41"/>
        <v>11</v>
      </c>
      <c r="F378" s="533">
        <f t="shared" si="42"/>
        <v>1.049618320610687E-2</v>
      </c>
    </row>
    <row r="379" spans="1:6" ht="12.75" x14ac:dyDescent="0.2">
      <c r="A379" s="545"/>
      <c r="B379" s="540" t="s">
        <v>19</v>
      </c>
      <c r="C379" s="530">
        <f t="shared" si="39"/>
        <v>0</v>
      </c>
      <c r="D379" s="531">
        <f t="shared" si="40"/>
        <v>0</v>
      </c>
      <c r="E379" s="532">
        <f t="shared" si="41"/>
        <v>15</v>
      </c>
      <c r="F379" s="533">
        <f t="shared" si="42"/>
        <v>1.4312977099236641E-2</v>
      </c>
    </row>
    <row r="380" spans="1:6" ht="12.75" x14ac:dyDescent="0.2">
      <c r="A380" s="545"/>
      <c r="B380" s="540" t="s">
        <v>20</v>
      </c>
      <c r="C380" s="530">
        <f t="shared" si="39"/>
        <v>3</v>
      </c>
      <c r="D380" s="531">
        <f t="shared" si="40"/>
        <v>2.8625954198473282E-3</v>
      </c>
      <c r="E380" s="532">
        <f t="shared" si="41"/>
        <v>46</v>
      </c>
      <c r="F380" s="533">
        <f t="shared" si="42"/>
        <v>4.3893129770992363E-2</v>
      </c>
    </row>
    <row r="381" spans="1:6" ht="12.75" x14ac:dyDescent="0.2">
      <c r="A381" s="545"/>
      <c r="B381" s="540" t="s">
        <v>36</v>
      </c>
      <c r="C381" s="530">
        <f t="shared" si="39"/>
        <v>6</v>
      </c>
      <c r="D381" s="531">
        <f t="shared" si="40"/>
        <v>5.7251908396946565E-3</v>
      </c>
      <c r="E381" s="532">
        <f t="shared" si="41"/>
        <v>20</v>
      </c>
      <c r="F381" s="533">
        <f t="shared" si="42"/>
        <v>1.9083969465648856E-2</v>
      </c>
    </row>
    <row r="382" spans="1:6" ht="12.75" x14ac:dyDescent="0.2">
      <c r="A382" s="545"/>
      <c r="B382" s="540" t="s">
        <v>37</v>
      </c>
      <c r="C382" s="530">
        <f t="shared" si="39"/>
        <v>0</v>
      </c>
      <c r="D382" s="531">
        <f t="shared" si="40"/>
        <v>0</v>
      </c>
      <c r="E382" s="532">
        <f t="shared" si="41"/>
        <v>30</v>
      </c>
      <c r="F382" s="533">
        <f t="shared" si="42"/>
        <v>2.8625954198473282E-2</v>
      </c>
    </row>
    <row r="383" spans="1:6" ht="12.75" x14ac:dyDescent="0.2">
      <c r="A383" s="545"/>
      <c r="B383" s="540" t="s">
        <v>40</v>
      </c>
      <c r="C383" s="530">
        <f t="shared" si="39"/>
        <v>28</v>
      </c>
      <c r="D383" s="531">
        <f t="shared" si="40"/>
        <v>2.6717557251908396E-2</v>
      </c>
      <c r="E383" s="532">
        <f t="shared" si="41"/>
        <v>29</v>
      </c>
      <c r="F383" s="533">
        <f t="shared" si="42"/>
        <v>2.7671755725190841E-2</v>
      </c>
    </row>
    <row r="384" spans="1:6" ht="12.75" x14ac:dyDescent="0.2">
      <c r="A384" s="545"/>
      <c r="B384" s="540" t="s">
        <v>21</v>
      </c>
      <c r="C384" s="530">
        <f t="shared" si="39"/>
        <v>4</v>
      </c>
      <c r="D384" s="531">
        <f t="shared" si="40"/>
        <v>3.8167938931297708E-3</v>
      </c>
      <c r="E384" s="532">
        <f t="shared" si="41"/>
        <v>19</v>
      </c>
      <c r="F384" s="533">
        <f t="shared" si="42"/>
        <v>1.8129770992366411E-2</v>
      </c>
    </row>
    <row r="385" spans="1:6" ht="12.75" x14ac:dyDescent="0.2">
      <c r="A385" s="545"/>
      <c r="B385" s="540" t="s">
        <v>7</v>
      </c>
      <c r="C385" s="530">
        <f t="shared" si="39"/>
        <v>29</v>
      </c>
      <c r="D385" s="531">
        <f t="shared" si="40"/>
        <v>2.7671755725190841E-2</v>
      </c>
      <c r="E385" s="532">
        <f t="shared" si="41"/>
        <v>40</v>
      </c>
      <c r="F385" s="533">
        <f t="shared" si="42"/>
        <v>3.8167938931297711E-2</v>
      </c>
    </row>
    <row r="386" spans="1:6" ht="12.75" x14ac:dyDescent="0.2">
      <c r="A386" s="545"/>
      <c r="B386" s="540" t="s">
        <v>32</v>
      </c>
      <c r="C386" s="530">
        <f t="shared" si="39"/>
        <v>1</v>
      </c>
      <c r="D386" s="531">
        <f t="shared" si="40"/>
        <v>9.5419847328244271E-4</v>
      </c>
      <c r="E386" s="532">
        <f t="shared" si="41"/>
        <v>16</v>
      </c>
      <c r="F386" s="533">
        <f t="shared" si="42"/>
        <v>1.5267175572519083E-2</v>
      </c>
    </row>
    <row r="387" spans="1:6" ht="12.75" x14ac:dyDescent="0.2">
      <c r="A387" s="545"/>
      <c r="B387" s="540" t="s">
        <v>3</v>
      </c>
      <c r="C387" s="530">
        <f t="shared" si="39"/>
        <v>10</v>
      </c>
      <c r="D387" s="531">
        <f t="shared" si="40"/>
        <v>9.5419847328244278E-3</v>
      </c>
      <c r="E387" s="532">
        <f t="shared" si="41"/>
        <v>9</v>
      </c>
      <c r="F387" s="533">
        <f t="shared" si="42"/>
        <v>8.5877862595419852E-3</v>
      </c>
    </row>
    <row r="388" spans="1:6" ht="12.75" x14ac:dyDescent="0.2">
      <c r="A388" s="545"/>
      <c r="B388" s="540" t="s">
        <v>139</v>
      </c>
      <c r="C388" s="530">
        <f t="shared" si="39"/>
        <v>9</v>
      </c>
      <c r="D388" s="531">
        <f t="shared" si="40"/>
        <v>8.5877862595419852E-3</v>
      </c>
      <c r="E388" s="532">
        <f t="shared" si="41"/>
        <v>14</v>
      </c>
      <c r="F388" s="533">
        <f t="shared" si="42"/>
        <v>1.3358778625954198E-2</v>
      </c>
    </row>
    <row r="389" spans="1:6" ht="12.75" x14ac:dyDescent="0.2">
      <c r="A389" s="546"/>
      <c r="B389" s="541"/>
      <c r="C389" s="530"/>
      <c r="D389" s="531"/>
      <c r="E389" s="532"/>
      <c r="F389" s="533"/>
    </row>
    <row r="390" spans="1:6" ht="12.75" x14ac:dyDescent="0.2">
      <c r="A390" s="519"/>
      <c r="B390" s="542" t="s">
        <v>22</v>
      </c>
      <c r="C390" s="534">
        <f>O37</f>
        <v>210</v>
      </c>
      <c r="D390" s="535">
        <f>R37</f>
        <v>0.20038167938931298</v>
      </c>
      <c r="E390" s="536">
        <f>AE37-O37</f>
        <v>838</v>
      </c>
      <c r="F390" s="537">
        <f>E390/$AE$37</f>
        <v>0.79961832061068705</v>
      </c>
    </row>
    <row r="392" spans="1:6" ht="12.75" thickBot="1" x14ac:dyDescent="0.25"/>
    <row r="393" spans="1:6" ht="13.9" customHeight="1" thickBot="1" x14ac:dyDescent="0.25">
      <c r="A393" s="175"/>
      <c r="B393" s="175"/>
      <c r="C393" s="590" t="s">
        <v>115</v>
      </c>
      <c r="D393" s="590"/>
      <c r="E393" s="590"/>
    </row>
    <row r="394" spans="1:6" ht="13.5" thickBot="1" x14ac:dyDescent="0.25">
      <c r="A394" s="177"/>
      <c r="B394" s="177"/>
      <c r="C394" s="590" t="s">
        <v>60</v>
      </c>
      <c r="D394" s="590"/>
      <c r="E394" s="590"/>
    </row>
    <row r="395" spans="1:6" ht="13.5" thickBot="1" x14ac:dyDescent="0.25">
      <c r="A395" s="177"/>
      <c r="B395" s="177"/>
      <c r="C395" s="158" t="s">
        <v>122</v>
      </c>
      <c r="D395" s="159" t="s">
        <v>90</v>
      </c>
      <c r="E395" s="60" t="s">
        <v>22</v>
      </c>
    </row>
    <row r="396" spans="1:6" ht="13.5" x14ac:dyDescent="0.2">
      <c r="A396" s="61" t="s">
        <v>26</v>
      </c>
      <c r="B396" s="181" t="s">
        <v>1</v>
      </c>
      <c r="C396" s="209">
        <v>0.02</v>
      </c>
      <c r="D396" s="210">
        <f t="shared" ref="D396:D418" si="43">E396-C396</f>
        <v>1.9E-2</v>
      </c>
      <c r="E396" s="211">
        <v>3.9E-2</v>
      </c>
    </row>
    <row r="397" spans="1:6" ht="13.5" x14ac:dyDescent="0.2">
      <c r="A397" s="239"/>
      <c r="B397" s="185" t="s">
        <v>2</v>
      </c>
      <c r="C397" s="212">
        <v>0</v>
      </c>
      <c r="D397" s="213">
        <f t="shared" si="43"/>
        <v>1.7000000000000001E-2</v>
      </c>
      <c r="E397" s="214">
        <v>1.7000000000000001E-2</v>
      </c>
    </row>
    <row r="398" spans="1:6" ht="13.5" x14ac:dyDescent="0.2">
      <c r="A398" s="239"/>
      <c r="B398" s="185" t="s">
        <v>13</v>
      </c>
      <c r="C398" s="212">
        <v>0</v>
      </c>
      <c r="D398" s="213">
        <f t="shared" si="43"/>
        <v>1.9E-2</v>
      </c>
      <c r="E398" s="214">
        <v>1.9E-2</v>
      </c>
    </row>
    <row r="399" spans="1:6" ht="13.5" x14ac:dyDescent="0.2">
      <c r="A399" s="239"/>
      <c r="B399" s="185" t="s">
        <v>4</v>
      </c>
      <c r="C399" s="212">
        <v>2.5000000000000001E-2</v>
      </c>
      <c r="D399" s="213">
        <f t="shared" si="43"/>
        <v>5.1999999999999998E-2</v>
      </c>
      <c r="E399" s="214">
        <v>7.6999999999999999E-2</v>
      </c>
    </row>
    <row r="400" spans="1:6" ht="13.5" x14ac:dyDescent="0.2">
      <c r="A400" s="239"/>
      <c r="B400" s="185" t="s">
        <v>6</v>
      </c>
      <c r="C400" s="212">
        <v>0</v>
      </c>
      <c r="D400" s="213">
        <f t="shared" si="43"/>
        <v>1.2E-2</v>
      </c>
      <c r="E400" s="214">
        <v>1.2E-2</v>
      </c>
    </row>
    <row r="401" spans="1:5" ht="13.5" x14ac:dyDescent="0.2">
      <c r="A401" s="239"/>
      <c r="B401" s="185" t="s">
        <v>8</v>
      </c>
      <c r="C401" s="212">
        <v>0.01</v>
      </c>
      <c r="D401" s="213">
        <f t="shared" si="43"/>
        <v>8.9999999999999993E-3</v>
      </c>
      <c r="E401" s="214">
        <v>1.9E-2</v>
      </c>
    </row>
    <row r="402" spans="1:5" ht="13.5" x14ac:dyDescent="0.2">
      <c r="A402" s="239"/>
      <c r="B402" s="185" t="s">
        <v>9</v>
      </c>
      <c r="C402" s="212">
        <v>1.2E-2</v>
      </c>
      <c r="D402" s="213">
        <f t="shared" si="43"/>
        <v>3.0999999999999996E-2</v>
      </c>
      <c r="E402" s="214">
        <v>4.2999999999999997E-2</v>
      </c>
    </row>
    <row r="403" spans="1:5" ht="13.5" x14ac:dyDescent="0.2">
      <c r="A403" s="239"/>
      <c r="B403" s="185" t="s">
        <v>10</v>
      </c>
      <c r="C403" s="212">
        <v>0</v>
      </c>
      <c r="D403" s="213">
        <f t="shared" si="43"/>
        <v>2.7E-2</v>
      </c>
      <c r="E403" s="214">
        <v>2.7E-2</v>
      </c>
    </row>
    <row r="404" spans="1:5" ht="13.5" x14ac:dyDescent="0.2">
      <c r="A404" s="239"/>
      <c r="B404" s="185" t="s">
        <v>5</v>
      </c>
      <c r="C404" s="212">
        <v>3.5000000000000003E-2</v>
      </c>
      <c r="D404" s="213">
        <f t="shared" si="43"/>
        <v>0.13400000000000001</v>
      </c>
      <c r="E404" s="214">
        <v>0.16900000000000001</v>
      </c>
    </row>
    <row r="405" spans="1:5" ht="13.5" x14ac:dyDescent="0.2">
      <c r="A405" s="239"/>
      <c r="B405" s="185" t="s">
        <v>12</v>
      </c>
      <c r="C405" s="212">
        <v>0</v>
      </c>
      <c r="D405" s="213">
        <f t="shared" si="43"/>
        <v>1.7000000000000001E-2</v>
      </c>
      <c r="E405" s="214">
        <v>1.7000000000000001E-2</v>
      </c>
    </row>
    <row r="406" spans="1:5" ht="13.5" x14ac:dyDescent="0.2">
      <c r="A406" s="239"/>
      <c r="B406" s="185" t="s">
        <v>14</v>
      </c>
      <c r="C406" s="212">
        <v>1.4999999999999999E-2</v>
      </c>
      <c r="D406" s="213">
        <f t="shared" si="43"/>
        <v>6.0999999999999999E-2</v>
      </c>
      <c r="E406" s="214">
        <v>7.5999999999999998E-2</v>
      </c>
    </row>
    <row r="407" spans="1:5" ht="13.5" x14ac:dyDescent="0.2">
      <c r="A407" s="239"/>
      <c r="B407" s="185" t="s">
        <v>15</v>
      </c>
      <c r="C407" s="212">
        <v>6.0000000000000001E-3</v>
      </c>
      <c r="D407" s="213">
        <f t="shared" si="43"/>
        <v>5.1000000000000004E-2</v>
      </c>
      <c r="E407" s="214">
        <v>5.7000000000000002E-2</v>
      </c>
    </row>
    <row r="408" spans="1:5" ht="13.5" x14ac:dyDescent="0.2">
      <c r="A408" s="239"/>
      <c r="B408" s="185" t="s">
        <v>16</v>
      </c>
      <c r="C408" s="212">
        <v>5.0999999999999997E-2</v>
      </c>
      <c r="D408" s="213">
        <f t="shared" si="43"/>
        <v>1.4000000000000005E-2</v>
      </c>
      <c r="E408" s="214">
        <v>6.5000000000000002E-2</v>
      </c>
    </row>
    <row r="409" spans="1:5" ht="13.5" x14ac:dyDescent="0.2">
      <c r="A409" s="239"/>
      <c r="B409" s="185" t="s">
        <v>17</v>
      </c>
      <c r="C409" s="212">
        <v>5.0000000000000001E-3</v>
      </c>
      <c r="D409" s="213">
        <f t="shared" si="43"/>
        <v>2.1999999999999999E-2</v>
      </c>
      <c r="E409" s="214">
        <v>2.7E-2</v>
      </c>
    </row>
    <row r="410" spans="1:5" ht="13.5" x14ac:dyDescent="0.2">
      <c r="A410" s="239"/>
      <c r="B410" s="66" t="s">
        <v>138</v>
      </c>
      <c r="C410" s="212">
        <v>5.0000000000000001E-3</v>
      </c>
      <c r="D410" s="213">
        <f t="shared" si="43"/>
        <v>0</v>
      </c>
      <c r="E410" s="214">
        <v>5.0000000000000001E-3</v>
      </c>
    </row>
    <row r="411" spans="1:5" ht="13.5" x14ac:dyDescent="0.2">
      <c r="A411" s="239"/>
      <c r="B411" s="66" t="s">
        <v>18</v>
      </c>
      <c r="C411" s="212">
        <v>0</v>
      </c>
      <c r="D411" s="213">
        <f t="shared" si="43"/>
        <v>2.9000000000000001E-2</v>
      </c>
      <c r="E411" s="214">
        <v>2.9000000000000001E-2</v>
      </c>
    </row>
    <row r="412" spans="1:5" ht="13.5" x14ac:dyDescent="0.2">
      <c r="A412" s="239"/>
      <c r="B412" s="185" t="s">
        <v>19</v>
      </c>
      <c r="C412" s="212">
        <v>0</v>
      </c>
      <c r="D412" s="213">
        <f t="shared" si="43"/>
        <v>0.01</v>
      </c>
      <c r="E412" s="214">
        <v>0.01</v>
      </c>
    </row>
    <row r="413" spans="1:5" ht="13.5" x14ac:dyDescent="0.2">
      <c r="A413" s="239"/>
      <c r="B413" s="185" t="s">
        <v>20</v>
      </c>
      <c r="C413" s="212">
        <v>0.04</v>
      </c>
      <c r="D413" s="213">
        <f t="shared" si="43"/>
        <v>1.4999999999999999E-2</v>
      </c>
      <c r="E413" s="214">
        <v>5.5E-2</v>
      </c>
    </row>
    <row r="414" spans="1:5" ht="13.5" x14ac:dyDescent="0.2">
      <c r="A414" s="239"/>
      <c r="B414" s="185" t="s">
        <v>57</v>
      </c>
      <c r="C414" s="212">
        <v>2.7E-2</v>
      </c>
      <c r="D414" s="213">
        <f t="shared" si="43"/>
        <v>4.9000000000000002E-2</v>
      </c>
      <c r="E414" s="214">
        <v>7.5999999999999998E-2</v>
      </c>
    </row>
    <row r="415" spans="1:5" ht="13.5" x14ac:dyDescent="0.2">
      <c r="A415" s="239"/>
      <c r="B415" s="185" t="s">
        <v>21</v>
      </c>
      <c r="C415" s="212">
        <v>2E-3</v>
      </c>
      <c r="D415" s="213">
        <f t="shared" si="43"/>
        <v>2.8999999999999998E-2</v>
      </c>
      <c r="E415" s="214">
        <v>3.1E-2</v>
      </c>
    </row>
    <row r="416" spans="1:5" ht="13.5" x14ac:dyDescent="0.2">
      <c r="A416" s="239"/>
      <c r="B416" s="185" t="s">
        <v>7</v>
      </c>
      <c r="C416" s="212">
        <v>3.5999999999999997E-2</v>
      </c>
      <c r="D416" s="213">
        <f t="shared" si="43"/>
        <v>4.8000000000000008E-2</v>
      </c>
      <c r="E416" s="214">
        <v>8.4000000000000005E-2</v>
      </c>
    </row>
    <row r="417" spans="1:6" ht="13.5" x14ac:dyDescent="0.2">
      <c r="A417" s="239"/>
      <c r="B417" s="66" t="s">
        <v>3</v>
      </c>
      <c r="C417" s="212">
        <v>8.9999999999999993E-3</v>
      </c>
      <c r="D417" s="213">
        <f t="shared" si="43"/>
        <v>2.6000000000000002E-2</v>
      </c>
      <c r="E417" s="214">
        <v>3.5000000000000003E-2</v>
      </c>
    </row>
    <row r="418" spans="1:6" ht="13.5" x14ac:dyDescent="0.2">
      <c r="A418" s="239"/>
      <c r="B418" s="66" t="s">
        <v>139</v>
      </c>
      <c r="C418" s="212">
        <v>6.0000000000000001E-3</v>
      </c>
      <c r="D418" s="213">
        <f t="shared" si="43"/>
        <v>4.9999999999999992E-3</v>
      </c>
      <c r="E418" s="214">
        <v>1.0999999999999999E-2</v>
      </c>
    </row>
    <row r="419" spans="1:6" ht="13.5" x14ac:dyDescent="0.2">
      <c r="A419" s="240"/>
      <c r="B419" s="70"/>
      <c r="C419" s="215"/>
      <c r="D419" s="216"/>
      <c r="E419" s="217"/>
    </row>
    <row r="420" spans="1:6" ht="14.25" thickBot="1" x14ac:dyDescent="0.25">
      <c r="A420" s="241"/>
      <c r="B420" s="192" t="s">
        <v>22</v>
      </c>
      <c r="C420" s="218">
        <v>0.30399999999999999</v>
      </c>
      <c r="D420" s="219">
        <f>E420-C420</f>
        <v>0.69599999999999995</v>
      </c>
      <c r="E420" s="220">
        <v>1</v>
      </c>
    </row>
    <row r="424" spans="1:6" ht="12.75" x14ac:dyDescent="0.2">
      <c r="A424" s="7" t="s">
        <v>120</v>
      </c>
      <c r="B424" s="6">
        <v>2010</v>
      </c>
    </row>
    <row r="425" spans="1:6" ht="12.75" x14ac:dyDescent="0.2">
      <c r="A425" s="520" t="s">
        <v>0</v>
      </c>
      <c r="B425" s="521" t="s">
        <v>0</v>
      </c>
      <c r="C425" s="656" t="s">
        <v>126</v>
      </c>
      <c r="D425" s="657"/>
      <c r="E425" s="657"/>
      <c r="F425" s="658"/>
    </row>
    <row r="426" spans="1:6" ht="12.75" x14ac:dyDescent="0.2">
      <c r="A426" s="522"/>
      <c r="B426" s="522"/>
      <c r="C426" s="653" t="s">
        <v>60</v>
      </c>
      <c r="D426" s="654"/>
      <c r="E426" s="654"/>
      <c r="F426" s="655"/>
    </row>
    <row r="427" spans="1:6" ht="12.75" x14ac:dyDescent="0.2">
      <c r="A427" s="522"/>
      <c r="B427" s="538"/>
      <c r="C427" s="525" t="s">
        <v>100</v>
      </c>
      <c r="D427" s="523" t="s">
        <v>89</v>
      </c>
      <c r="E427" s="523" t="s">
        <v>101</v>
      </c>
      <c r="F427" s="524" t="s">
        <v>90</v>
      </c>
    </row>
    <row r="428" spans="1:6" x14ac:dyDescent="0.2">
      <c r="A428" s="543" t="s">
        <v>26</v>
      </c>
      <c r="B428" s="544" t="s">
        <v>1</v>
      </c>
      <c r="C428" s="526">
        <f>S6</f>
        <v>2</v>
      </c>
      <c r="D428" s="527">
        <f>V6</f>
        <v>1.9083969465648854E-3</v>
      </c>
      <c r="E428" s="528">
        <f>AE6-S6</f>
        <v>35</v>
      </c>
      <c r="F428" s="529">
        <f>E428/$AE$37</f>
        <v>3.3396946564885496E-2</v>
      </c>
    </row>
    <row r="429" spans="1:6" ht="12.75" x14ac:dyDescent="0.2">
      <c r="A429" s="545"/>
      <c r="B429" s="539" t="s">
        <v>2</v>
      </c>
      <c r="C429" s="530">
        <f t="shared" ref="C429:C457" si="44">S7</f>
        <v>0</v>
      </c>
      <c r="D429" s="531">
        <f t="shared" ref="D429:D457" si="45">V7</f>
        <v>0</v>
      </c>
      <c r="E429" s="532">
        <f t="shared" ref="E429:E457" si="46">AE7-S7</f>
        <v>41</v>
      </c>
      <c r="F429" s="533">
        <f t="shared" ref="F429:F457" si="47">E429/$AE$37</f>
        <v>3.9122137404580155E-2</v>
      </c>
    </row>
    <row r="430" spans="1:6" ht="12.75" x14ac:dyDescent="0.2">
      <c r="A430" s="545"/>
      <c r="B430" s="540" t="s">
        <v>41</v>
      </c>
      <c r="C430" s="530">
        <f t="shared" si="44"/>
        <v>0</v>
      </c>
      <c r="D430" s="531">
        <f t="shared" si="45"/>
        <v>0</v>
      </c>
      <c r="E430" s="532">
        <f t="shared" si="46"/>
        <v>6</v>
      </c>
      <c r="F430" s="533">
        <f t="shared" si="47"/>
        <v>5.7251908396946565E-3</v>
      </c>
    </row>
    <row r="431" spans="1:6" ht="12.75" x14ac:dyDescent="0.2">
      <c r="A431" s="545"/>
      <c r="B431" s="540" t="s">
        <v>34</v>
      </c>
      <c r="C431" s="530">
        <f t="shared" si="44"/>
        <v>0</v>
      </c>
      <c r="D431" s="531">
        <f t="shared" si="45"/>
        <v>0</v>
      </c>
      <c r="E431" s="532">
        <f t="shared" si="46"/>
        <v>54</v>
      </c>
      <c r="F431" s="533">
        <f t="shared" si="47"/>
        <v>5.1526717557251911E-2</v>
      </c>
    </row>
    <row r="432" spans="1:6" ht="12.75" x14ac:dyDescent="0.2">
      <c r="A432" s="545"/>
      <c r="B432" s="540" t="s">
        <v>13</v>
      </c>
      <c r="C432" s="530">
        <f t="shared" si="44"/>
        <v>0</v>
      </c>
      <c r="D432" s="531">
        <f t="shared" si="45"/>
        <v>0</v>
      </c>
      <c r="E432" s="532">
        <f t="shared" si="46"/>
        <v>36</v>
      </c>
      <c r="F432" s="533">
        <f t="shared" si="47"/>
        <v>3.4351145038167941E-2</v>
      </c>
    </row>
    <row r="433" spans="1:6" ht="12.75" x14ac:dyDescent="0.2">
      <c r="A433" s="545"/>
      <c r="B433" s="540" t="s">
        <v>4</v>
      </c>
      <c r="C433" s="530">
        <f t="shared" si="44"/>
        <v>0</v>
      </c>
      <c r="D433" s="531">
        <f t="shared" si="45"/>
        <v>0</v>
      </c>
      <c r="E433" s="532">
        <f t="shared" si="46"/>
        <v>42</v>
      </c>
      <c r="F433" s="533">
        <f t="shared" si="47"/>
        <v>4.0076335877862593E-2</v>
      </c>
    </row>
    <row r="434" spans="1:6" ht="12.75" x14ac:dyDescent="0.2">
      <c r="A434" s="545"/>
      <c r="B434" s="540" t="s">
        <v>6</v>
      </c>
      <c r="C434" s="530">
        <f t="shared" si="44"/>
        <v>1</v>
      </c>
      <c r="D434" s="531">
        <f t="shared" si="45"/>
        <v>9.5419847328244271E-4</v>
      </c>
      <c r="E434" s="532">
        <f t="shared" si="46"/>
        <v>5</v>
      </c>
      <c r="F434" s="533">
        <f t="shared" si="47"/>
        <v>4.7709923664122139E-3</v>
      </c>
    </row>
    <row r="435" spans="1:6" ht="12.75" x14ac:dyDescent="0.2">
      <c r="A435" s="545"/>
      <c r="B435" s="540" t="s">
        <v>8</v>
      </c>
      <c r="C435" s="530">
        <f t="shared" si="44"/>
        <v>0</v>
      </c>
      <c r="D435" s="531">
        <f t="shared" si="45"/>
        <v>0</v>
      </c>
      <c r="E435" s="532">
        <f t="shared" si="46"/>
        <v>18</v>
      </c>
      <c r="F435" s="533">
        <f t="shared" si="47"/>
        <v>1.717557251908397E-2</v>
      </c>
    </row>
    <row r="436" spans="1:6" ht="12.75" x14ac:dyDescent="0.2">
      <c r="A436" s="545"/>
      <c r="B436" s="540" t="s">
        <v>9</v>
      </c>
      <c r="C436" s="530">
        <f t="shared" si="44"/>
        <v>2</v>
      </c>
      <c r="D436" s="531">
        <f t="shared" si="45"/>
        <v>1.9083969465648854E-3</v>
      </c>
      <c r="E436" s="532">
        <f t="shared" si="46"/>
        <v>39</v>
      </c>
      <c r="F436" s="533">
        <f t="shared" si="47"/>
        <v>3.7213740458015267E-2</v>
      </c>
    </row>
    <row r="437" spans="1:6" ht="12.75" x14ac:dyDescent="0.2">
      <c r="A437" s="545"/>
      <c r="B437" s="540" t="s">
        <v>10</v>
      </c>
      <c r="C437" s="530">
        <f t="shared" si="44"/>
        <v>2</v>
      </c>
      <c r="D437" s="531">
        <f t="shared" si="45"/>
        <v>1.9083969465648854E-3</v>
      </c>
      <c r="E437" s="532">
        <f t="shared" si="46"/>
        <v>38</v>
      </c>
      <c r="F437" s="533">
        <f t="shared" si="47"/>
        <v>3.6259541984732822E-2</v>
      </c>
    </row>
    <row r="438" spans="1:6" ht="12.75" x14ac:dyDescent="0.2">
      <c r="A438" s="545"/>
      <c r="B438" s="540" t="s">
        <v>42</v>
      </c>
      <c r="C438" s="530">
        <f t="shared" si="44"/>
        <v>0</v>
      </c>
      <c r="D438" s="531">
        <f t="shared" si="45"/>
        <v>0</v>
      </c>
      <c r="E438" s="532">
        <f t="shared" si="46"/>
        <v>16</v>
      </c>
      <c r="F438" s="533">
        <f t="shared" si="47"/>
        <v>1.5267175572519083E-2</v>
      </c>
    </row>
    <row r="439" spans="1:6" ht="12.75" x14ac:dyDescent="0.2">
      <c r="A439" s="545"/>
      <c r="B439" s="540" t="s">
        <v>5</v>
      </c>
      <c r="C439" s="530">
        <f t="shared" si="44"/>
        <v>0</v>
      </c>
      <c r="D439" s="531">
        <f t="shared" si="45"/>
        <v>0</v>
      </c>
      <c r="E439" s="532">
        <f t="shared" si="46"/>
        <v>105</v>
      </c>
      <c r="F439" s="533">
        <f t="shared" si="47"/>
        <v>0.10019083969465649</v>
      </c>
    </row>
    <row r="440" spans="1:6" ht="12.75" x14ac:dyDescent="0.2">
      <c r="A440" s="545"/>
      <c r="B440" s="540" t="s">
        <v>12</v>
      </c>
      <c r="C440" s="530">
        <f t="shared" si="44"/>
        <v>0</v>
      </c>
      <c r="D440" s="531">
        <f t="shared" si="45"/>
        <v>0</v>
      </c>
      <c r="E440" s="532">
        <f t="shared" si="46"/>
        <v>31</v>
      </c>
      <c r="F440" s="533">
        <f t="shared" si="47"/>
        <v>2.9580152671755726E-2</v>
      </c>
    </row>
    <row r="441" spans="1:6" ht="12.75" x14ac:dyDescent="0.2">
      <c r="A441" s="545"/>
      <c r="B441" s="540" t="s">
        <v>14</v>
      </c>
      <c r="C441" s="530">
        <f t="shared" si="44"/>
        <v>1</v>
      </c>
      <c r="D441" s="531">
        <f t="shared" si="45"/>
        <v>9.5419847328244271E-4</v>
      </c>
      <c r="E441" s="532">
        <f t="shared" si="46"/>
        <v>47</v>
      </c>
      <c r="F441" s="533">
        <f t="shared" si="47"/>
        <v>4.4847328244274808E-2</v>
      </c>
    </row>
    <row r="442" spans="1:6" ht="12.75" x14ac:dyDescent="0.2">
      <c r="A442" s="545"/>
      <c r="B442" s="540" t="s">
        <v>15</v>
      </c>
      <c r="C442" s="530">
        <f t="shared" si="44"/>
        <v>0</v>
      </c>
      <c r="D442" s="531">
        <f t="shared" si="45"/>
        <v>0</v>
      </c>
      <c r="E442" s="532">
        <f t="shared" si="46"/>
        <v>34</v>
      </c>
      <c r="F442" s="533">
        <f t="shared" si="47"/>
        <v>3.2442748091603052E-2</v>
      </c>
    </row>
    <row r="443" spans="1:6" ht="12.75" x14ac:dyDescent="0.2">
      <c r="A443" s="545"/>
      <c r="B443" s="540" t="s">
        <v>16</v>
      </c>
      <c r="C443" s="530">
        <f t="shared" si="44"/>
        <v>0</v>
      </c>
      <c r="D443" s="531">
        <f t="shared" si="45"/>
        <v>0</v>
      </c>
      <c r="E443" s="532">
        <f t="shared" si="46"/>
        <v>116</v>
      </c>
      <c r="F443" s="533">
        <f t="shared" si="47"/>
        <v>0.11068702290076336</v>
      </c>
    </row>
    <row r="444" spans="1:6" ht="12.75" x14ac:dyDescent="0.2">
      <c r="A444" s="545"/>
      <c r="B444" s="540" t="s">
        <v>35</v>
      </c>
      <c r="C444" s="530">
        <f t="shared" si="44"/>
        <v>0</v>
      </c>
      <c r="D444" s="531">
        <f t="shared" si="45"/>
        <v>0</v>
      </c>
      <c r="E444" s="532">
        <f t="shared" si="46"/>
        <v>28</v>
      </c>
      <c r="F444" s="533">
        <f t="shared" si="47"/>
        <v>2.6717557251908396E-2</v>
      </c>
    </row>
    <row r="445" spans="1:6" ht="12.75" x14ac:dyDescent="0.2">
      <c r="A445" s="545"/>
      <c r="B445" s="540" t="s">
        <v>17</v>
      </c>
      <c r="C445" s="530">
        <f t="shared" si="44"/>
        <v>0</v>
      </c>
      <c r="D445" s="531">
        <f t="shared" si="45"/>
        <v>0</v>
      </c>
      <c r="E445" s="532">
        <f t="shared" si="46"/>
        <v>4</v>
      </c>
      <c r="F445" s="533">
        <f t="shared" si="47"/>
        <v>3.8167938931297708E-3</v>
      </c>
    </row>
    <row r="446" spans="1:6" ht="12.75" x14ac:dyDescent="0.2">
      <c r="A446" s="545"/>
      <c r="B446" s="540" t="s">
        <v>138</v>
      </c>
      <c r="C446" s="530">
        <f t="shared" si="44"/>
        <v>0</v>
      </c>
      <c r="D446" s="531">
        <f t="shared" si="45"/>
        <v>0</v>
      </c>
      <c r="E446" s="532">
        <f t="shared" si="46"/>
        <v>5</v>
      </c>
      <c r="F446" s="533">
        <f t="shared" si="47"/>
        <v>4.7709923664122139E-3</v>
      </c>
    </row>
    <row r="447" spans="1:6" ht="12.75" x14ac:dyDescent="0.2">
      <c r="A447" s="545"/>
      <c r="B447" s="540" t="s">
        <v>18</v>
      </c>
      <c r="C447" s="530">
        <f t="shared" si="44"/>
        <v>0</v>
      </c>
      <c r="D447" s="531">
        <f t="shared" si="45"/>
        <v>0</v>
      </c>
      <c r="E447" s="532">
        <f t="shared" si="46"/>
        <v>12</v>
      </c>
      <c r="F447" s="533">
        <f t="shared" si="47"/>
        <v>1.1450381679389313E-2</v>
      </c>
    </row>
    <row r="448" spans="1:6" ht="12.75" x14ac:dyDescent="0.2">
      <c r="A448" s="545"/>
      <c r="B448" s="540" t="s">
        <v>19</v>
      </c>
      <c r="C448" s="530">
        <f t="shared" si="44"/>
        <v>1</v>
      </c>
      <c r="D448" s="531">
        <f t="shared" si="45"/>
        <v>9.5419847328244271E-4</v>
      </c>
      <c r="E448" s="532">
        <f t="shared" si="46"/>
        <v>14</v>
      </c>
      <c r="F448" s="533">
        <f t="shared" si="47"/>
        <v>1.3358778625954198E-2</v>
      </c>
    </row>
    <row r="449" spans="1:6" ht="12.75" x14ac:dyDescent="0.2">
      <c r="A449" s="545"/>
      <c r="B449" s="540" t="s">
        <v>20</v>
      </c>
      <c r="C449" s="530">
        <f t="shared" si="44"/>
        <v>0</v>
      </c>
      <c r="D449" s="531">
        <f t="shared" si="45"/>
        <v>0</v>
      </c>
      <c r="E449" s="532">
        <f t="shared" si="46"/>
        <v>49</v>
      </c>
      <c r="F449" s="533">
        <f t="shared" si="47"/>
        <v>4.6755725190839696E-2</v>
      </c>
    </row>
    <row r="450" spans="1:6" ht="12.75" x14ac:dyDescent="0.2">
      <c r="A450" s="545"/>
      <c r="B450" s="540" t="s">
        <v>36</v>
      </c>
      <c r="C450" s="530">
        <f t="shared" si="44"/>
        <v>0</v>
      </c>
      <c r="D450" s="531">
        <f t="shared" si="45"/>
        <v>0</v>
      </c>
      <c r="E450" s="532">
        <f t="shared" si="46"/>
        <v>26</v>
      </c>
      <c r="F450" s="533">
        <f t="shared" si="47"/>
        <v>2.4809160305343511E-2</v>
      </c>
    </row>
    <row r="451" spans="1:6" ht="12.75" x14ac:dyDescent="0.2">
      <c r="A451" s="545"/>
      <c r="B451" s="540" t="s">
        <v>37</v>
      </c>
      <c r="C451" s="530">
        <f t="shared" si="44"/>
        <v>0</v>
      </c>
      <c r="D451" s="531">
        <f t="shared" si="45"/>
        <v>0</v>
      </c>
      <c r="E451" s="532">
        <f t="shared" si="46"/>
        <v>30</v>
      </c>
      <c r="F451" s="533">
        <f t="shared" si="47"/>
        <v>2.8625954198473282E-2</v>
      </c>
    </row>
    <row r="452" spans="1:6" ht="12.75" x14ac:dyDescent="0.2">
      <c r="A452" s="545"/>
      <c r="B452" s="540" t="s">
        <v>40</v>
      </c>
      <c r="C452" s="530">
        <f t="shared" si="44"/>
        <v>0</v>
      </c>
      <c r="D452" s="531">
        <f t="shared" si="45"/>
        <v>0</v>
      </c>
      <c r="E452" s="532">
        <f t="shared" si="46"/>
        <v>57</v>
      </c>
      <c r="F452" s="533">
        <f t="shared" si="47"/>
        <v>5.4389312977099237E-2</v>
      </c>
    </row>
    <row r="453" spans="1:6" ht="12.75" x14ac:dyDescent="0.2">
      <c r="A453" s="545"/>
      <c r="B453" s="540" t="s">
        <v>21</v>
      </c>
      <c r="C453" s="530">
        <f t="shared" si="44"/>
        <v>0</v>
      </c>
      <c r="D453" s="531">
        <f t="shared" si="45"/>
        <v>0</v>
      </c>
      <c r="E453" s="532">
        <f t="shared" si="46"/>
        <v>23</v>
      </c>
      <c r="F453" s="533">
        <f t="shared" si="47"/>
        <v>2.1946564885496182E-2</v>
      </c>
    </row>
    <row r="454" spans="1:6" ht="12.75" x14ac:dyDescent="0.2">
      <c r="A454" s="545"/>
      <c r="B454" s="540" t="s">
        <v>7</v>
      </c>
      <c r="C454" s="530">
        <f t="shared" si="44"/>
        <v>2</v>
      </c>
      <c r="D454" s="531">
        <f t="shared" si="45"/>
        <v>1.9083969465648854E-3</v>
      </c>
      <c r="E454" s="532">
        <f t="shared" si="46"/>
        <v>67</v>
      </c>
      <c r="F454" s="533">
        <f t="shared" si="47"/>
        <v>6.393129770992366E-2</v>
      </c>
    </row>
    <row r="455" spans="1:6" ht="12.75" x14ac:dyDescent="0.2">
      <c r="A455" s="545"/>
      <c r="B455" s="540" t="s">
        <v>32</v>
      </c>
      <c r="C455" s="530">
        <f t="shared" si="44"/>
        <v>0</v>
      </c>
      <c r="D455" s="531">
        <f t="shared" si="45"/>
        <v>0</v>
      </c>
      <c r="E455" s="532">
        <f t="shared" si="46"/>
        <v>17</v>
      </c>
      <c r="F455" s="533">
        <f t="shared" si="47"/>
        <v>1.6221374045801526E-2</v>
      </c>
    </row>
    <row r="456" spans="1:6" ht="12.75" x14ac:dyDescent="0.2">
      <c r="A456" s="545"/>
      <c r="B456" s="540" t="s">
        <v>3</v>
      </c>
      <c r="C456" s="530">
        <f t="shared" si="44"/>
        <v>1</v>
      </c>
      <c r="D456" s="531">
        <f t="shared" si="45"/>
        <v>9.5419847328244271E-4</v>
      </c>
      <c r="E456" s="532">
        <f t="shared" si="46"/>
        <v>18</v>
      </c>
      <c r="F456" s="533">
        <f t="shared" si="47"/>
        <v>1.717557251908397E-2</v>
      </c>
    </row>
    <row r="457" spans="1:6" ht="12.75" x14ac:dyDescent="0.2">
      <c r="A457" s="545"/>
      <c r="B457" s="540" t="s">
        <v>139</v>
      </c>
      <c r="C457" s="530">
        <f t="shared" si="44"/>
        <v>0</v>
      </c>
      <c r="D457" s="531">
        <f t="shared" si="45"/>
        <v>0</v>
      </c>
      <c r="E457" s="532">
        <f t="shared" si="46"/>
        <v>23</v>
      </c>
      <c r="F457" s="533">
        <f t="shared" si="47"/>
        <v>2.1946564885496182E-2</v>
      </c>
    </row>
    <row r="458" spans="1:6" ht="12.75" x14ac:dyDescent="0.2">
      <c r="A458" s="546"/>
      <c r="B458" s="541"/>
      <c r="C458" s="530"/>
      <c r="D458" s="531"/>
      <c r="E458" s="532"/>
      <c r="F458" s="533"/>
    </row>
    <row r="459" spans="1:6" ht="12.75" x14ac:dyDescent="0.2">
      <c r="A459" s="519"/>
      <c r="B459" s="542" t="s">
        <v>22</v>
      </c>
      <c r="C459" s="534">
        <f>S37</f>
        <v>12</v>
      </c>
      <c r="D459" s="535">
        <f>V37</f>
        <v>1.1450381679389313E-2</v>
      </c>
      <c r="E459" s="536">
        <f>AE37-S37</f>
        <v>1036</v>
      </c>
      <c r="F459" s="537">
        <f>E459/$AE$37</f>
        <v>0.98854961832061072</v>
      </c>
    </row>
    <row r="461" spans="1:6" ht="12.75" thickBot="1" x14ac:dyDescent="0.25"/>
    <row r="462" spans="1:6" ht="13.5" thickBot="1" x14ac:dyDescent="0.25">
      <c r="A462" s="175"/>
      <c r="B462" s="175"/>
      <c r="C462" s="590" t="s">
        <v>116</v>
      </c>
      <c r="D462" s="590"/>
      <c r="E462" s="590"/>
    </row>
    <row r="463" spans="1:6" ht="13.5" thickBot="1" x14ac:dyDescent="0.25">
      <c r="A463" s="177"/>
      <c r="B463" s="177"/>
      <c r="C463" s="590" t="s">
        <v>60</v>
      </c>
      <c r="D463" s="590"/>
      <c r="E463" s="590"/>
    </row>
    <row r="464" spans="1:6" ht="13.5" thickBot="1" x14ac:dyDescent="0.25">
      <c r="A464" s="177"/>
      <c r="B464" s="177"/>
      <c r="C464" s="158" t="s">
        <v>122</v>
      </c>
      <c r="D464" s="159" t="s">
        <v>90</v>
      </c>
      <c r="E464" s="60" t="s">
        <v>22</v>
      </c>
    </row>
    <row r="465" spans="1:5" ht="13.5" x14ac:dyDescent="0.2">
      <c r="A465" s="61" t="s">
        <v>26</v>
      </c>
      <c r="B465" s="181" t="s">
        <v>1</v>
      </c>
      <c r="C465" s="209">
        <v>1E-3</v>
      </c>
      <c r="D465" s="210">
        <f t="shared" ref="D465:D487" si="48">E465-C465</f>
        <v>3.7999999999999999E-2</v>
      </c>
      <c r="E465" s="211">
        <v>3.9E-2</v>
      </c>
    </row>
    <row r="466" spans="1:5" ht="13.5" x14ac:dyDescent="0.2">
      <c r="A466" s="239"/>
      <c r="B466" s="185" t="s">
        <v>2</v>
      </c>
      <c r="C466" s="212">
        <v>0</v>
      </c>
      <c r="D466" s="213">
        <f t="shared" si="48"/>
        <v>1.7000000000000001E-2</v>
      </c>
      <c r="E466" s="214">
        <v>1.7000000000000001E-2</v>
      </c>
    </row>
    <row r="467" spans="1:5" ht="13.5" x14ac:dyDescent="0.2">
      <c r="A467" s="239"/>
      <c r="B467" s="185" t="s">
        <v>13</v>
      </c>
      <c r="C467" s="212">
        <v>0</v>
      </c>
      <c r="D467" s="213">
        <f t="shared" si="48"/>
        <v>1.9E-2</v>
      </c>
      <c r="E467" s="214">
        <v>1.9E-2</v>
      </c>
    </row>
    <row r="468" spans="1:5" ht="13.5" x14ac:dyDescent="0.2">
      <c r="A468" s="239"/>
      <c r="B468" s="185" t="s">
        <v>4</v>
      </c>
      <c r="C468" s="212">
        <v>0</v>
      </c>
      <c r="D468" s="213">
        <f t="shared" si="48"/>
        <v>7.6999999999999999E-2</v>
      </c>
      <c r="E468" s="214">
        <v>7.6999999999999999E-2</v>
      </c>
    </row>
    <row r="469" spans="1:5" ht="13.5" x14ac:dyDescent="0.2">
      <c r="A469" s="239"/>
      <c r="B469" s="185" t="s">
        <v>6</v>
      </c>
      <c r="C469" s="212">
        <v>0</v>
      </c>
      <c r="D469" s="213">
        <f t="shared" si="48"/>
        <v>1.2E-2</v>
      </c>
      <c r="E469" s="214">
        <v>1.2E-2</v>
      </c>
    </row>
    <row r="470" spans="1:5" ht="13.5" x14ac:dyDescent="0.2">
      <c r="A470" s="239"/>
      <c r="B470" s="185" t="s">
        <v>8</v>
      </c>
      <c r="C470" s="212">
        <v>0</v>
      </c>
      <c r="D470" s="213">
        <f t="shared" si="48"/>
        <v>1.9E-2</v>
      </c>
      <c r="E470" s="214">
        <v>1.9E-2</v>
      </c>
    </row>
    <row r="471" spans="1:5" ht="13.5" x14ac:dyDescent="0.2">
      <c r="A471" s="239"/>
      <c r="B471" s="185" t="s">
        <v>9</v>
      </c>
      <c r="C471" s="212">
        <v>2E-3</v>
      </c>
      <c r="D471" s="213">
        <f t="shared" si="48"/>
        <v>4.0999999999999995E-2</v>
      </c>
      <c r="E471" s="214">
        <v>4.2999999999999997E-2</v>
      </c>
    </row>
    <row r="472" spans="1:5" ht="13.5" x14ac:dyDescent="0.2">
      <c r="A472" s="239"/>
      <c r="B472" s="185" t="s">
        <v>10</v>
      </c>
      <c r="C472" s="212">
        <v>1E-3</v>
      </c>
      <c r="D472" s="213">
        <f t="shared" si="48"/>
        <v>2.5999999999999999E-2</v>
      </c>
      <c r="E472" s="214">
        <v>2.7E-2</v>
      </c>
    </row>
    <row r="473" spans="1:5" ht="13.5" x14ac:dyDescent="0.2">
      <c r="A473" s="239"/>
      <c r="B473" s="185" t="s">
        <v>5</v>
      </c>
      <c r="C473" s="212">
        <v>2E-3</v>
      </c>
      <c r="D473" s="213">
        <f t="shared" si="48"/>
        <v>0.16700000000000001</v>
      </c>
      <c r="E473" s="214">
        <v>0.16900000000000001</v>
      </c>
    </row>
    <row r="474" spans="1:5" ht="13.5" x14ac:dyDescent="0.2">
      <c r="A474" s="239"/>
      <c r="B474" s="185" t="s">
        <v>12</v>
      </c>
      <c r="C474" s="212">
        <v>0</v>
      </c>
      <c r="D474" s="213">
        <f t="shared" si="48"/>
        <v>1.7000000000000001E-2</v>
      </c>
      <c r="E474" s="214">
        <v>1.7000000000000001E-2</v>
      </c>
    </row>
    <row r="475" spans="1:5" ht="13.5" x14ac:dyDescent="0.2">
      <c r="A475" s="239"/>
      <c r="B475" s="185" t="s">
        <v>14</v>
      </c>
      <c r="C475" s="212">
        <v>0</v>
      </c>
      <c r="D475" s="213">
        <f t="shared" si="48"/>
        <v>7.5999999999999998E-2</v>
      </c>
      <c r="E475" s="214">
        <v>7.5999999999999998E-2</v>
      </c>
    </row>
    <row r="476" spans="1:5" ht="13.5" x14ac:dyDescent="0.2">
      <c r="A476" s="239"/>
      <c r="B476" s="185" t="s">
        <v>15</v>
      </c>
      <c r="C476" s="212">
        <v>0</v>
      </c>
      <c r="D476" s="213">
        <f t="shared" si="48"/>
        <v>5.7000000000000002E-2</v>
      </c>
      <c r="E476" s="214">
        <v>5.7000000000000002E-2</v>
      </c>
    </row>
    <row r="477" spans="1:5" ht="13.5" x14ac:dyDescent="0.2">
      <c r="A477" s="239"/>
      <c r="B477" s="185" t="s">
        <v>16</v>
      </c>
      <c r="C477" s="212">
        <v>0</v>
      </c>
      <c r="D477" s="213">
        <f t="shared" si="48"/>
        <v>6.5000000000000002E-2</v>
      </c>
      <c r="E477" s="214">
        <v>6.5000000000000002E-2</v>
      </c>
    </row>
    <row r="478" spans="1:5" ht="13.5" x14ac:dyDescent="0.2">
      <c r="A478" s="239"/>
      <c r="B478" s="185" t="s">
        <v>17</v>
      </c>
      <c r="C478" s="212">
        <v>0</v>
      </c>
      <c r="D478" s="213">
        <f t="shared" si="48"/>
        <v>2.7E-2</v>
      </c>
      <c r="E478" s="214">
        <v>2.7E-2</v>
      </c>
    </row>
    <row r="479" spans="1:5" ht="13.5" x14ac:dyDescent="0.2">
      <c r="A479" s="239"/>
      <c r="B479" s="66" t="s">
        <v>138</v>
      </c>
      <c r="C479" s="212">
        <v>0</v>
      </c>
      <c r="D479" s="213">
        <f t="shared" si="48"/>
        <v>5.0000000000000001E-3</v>
      </c>
      <c r="E479" s="214">
        <v>5.0000000000000001E-3</v>
      </c>
    </row>
    <row r="480" spans="1:5" ht="13.5" x14ac:dyDescent="0.2">
      <c r="A480" s="239"/>
      <c r="B480" s="66" t="s">
        <v>18</v>
      </c>
      <c r="C480" s="212">
        <v>1E-3</v>
      </c>
      <c r="D480" s="213">
        <f t="shared" si="48"/>
        <v>2.8000000000000001E-2</v>
      </c>
      <c r="E480" s="214">
        <v>2.9000000000000001E-2</v>
      </c>
    </row>
    <row r="481" spans="1:6" ht="13.5" x14ac:dyDescent="0.2">
      <c r="A481" s="239"/>
      <c r="B481" s="185" t="s">
        <v>19</v>
      </c>
      <c r="C481" s="212">
        <v>1E-3</v>
      </c>
      <c r="D481" s="213">
        <f t="shared" si="48"/>
        <v>9.0000000000000011E-3</v>
      </c>
      <c r="E481" s="214">
        <v>0.01</v>
      </c>
    </row>
    <row r="482" spans="1:6" ht="13.5" x14ac:dyDescent="0.2">
      <c r="A482" s="239"/>
      <c r="B482" s="185" t="s">
        <v>20</v>
      </c>
      <c r="C482" s="212">
        <v>0</v>
      </c>
      <c r="D482" s="213">
        <f t="shared" si="48"/>
        <v>5.5E-2</v>
      </c>
      <c r="E482" s="214">
        <v>5.5E-2</v>
      </c>
    </row>
    <row r="483" spans="1:6" ht="13.5" x14ac:dyDescent="0.2">
      <c r="A483" s="239"/>
      <c r="B483" s="185" t="s">
        <v>57</v>
      </c>
      <c r="C483" s="212">
        <v>0</v>
      </c>
      <c r="D483" s="213">
        <f t="shared" si="48"/>
        <v>7.5999999999999998E-2</v>
      </c>
      <c r="E483" s="214">
        <v>7.5999999999999998E-2</v>
      </c>
    </row>
    <row r="484" spans="1:6" ht="13.5" x14ac:dyDescent="0.2">
      <c r="A484" s="239"/>
      <c r="B484" s="185" t="s">
        <v>21</v>
      </c>
      <c r="C484" s="212">
        <v>0</v>
      </c>
      <c r="D484" s="213">
        <f t="shared" si="48"/>
        <v>3.1E-2</v>
      </c>
      <c r="E484" s="214">
        <v>3.1E-2</v>
      </c>
    </row>
    <row r="485" spans="1:6" ht="13.5" x14ac:dyDescent="0.2">
      <c r="A485" s="239"/>
      <c r="B485" s="185" t="s">
        <v>7</v>
      </c>
      <c r="C485" s="212">
        <v>1E-3</v>
      </c>
      <c r="D485" s="213">
        <f t="shared" si="48"/>
        <v>8.3000000000000004E-2</v>
      </c>
      <c r="E485" s="214">
        <v>8.4000000000000005E-2</v>
      </c>
    </row>
    <row r="486" spans="1:6" ht="13.5" x14ac:dyDescent="0.2">
      <c r="A486" s="239"/>
      <c r="B486" s="66" t="s">
        <v>3</v>
      </c>
      <c r="C486" s="212">
        <v>4.0000000000000001E-3</v>
      </c>
      <c r="D486" s="213">
        <f t="shared" si="48"/>
        <v>3.1000000000000003E-2</v>
      </c>
      <c r="E486" s="214">
        <v>3.5000000000000003E-2</v>
      </c>
    </row>
    <row r="487" spans="1:6" ht="13.5" x14ac:dyDescent="0.2">
      <c r="A487" s="239"/>
      <c r="B487" s="66" t="s">
        <v>139</v>
      </c>
      <c r="C487" s="212">
        <v>0</v>
      </c>
      <c r="D487" s="213">
        <f t="shared" si="48"/>
        <v>1.0999999999999999E-2</v>
      </c>
      <c r="E487" s="214">
        <v>1.0999999999999999E-2</v>
      </c>
    </row>
    <row r="488" spans="1:6" ht="13.5" x14ac:dyDescent="0.2">
      <c r="A488" s="240"/>
      <c r="B488" s="70"/>
      <c r="C488" s="215"/>
      <c r="D488" s="216"/>
      <c r="E488" s="217"/>
    </row>
    <row r="489" spans="1:6" ht="14.25" thickBot="1" x14ac:dyDescent="0.25">
      <c r="A489" s="241"/>
      <c r="B489" s="192" t="s">
        <v>22</v>
      </c>
      <c r="C489" s="218">
        <v>1.4999999999999999E-2</v>
      </c>
      <c r="D489" s="219">
        <f>E489-C489</f>
        <v>0.98499999999999999</v>
      </c>
      <c r="E489" s="220">
        <v>1</v>
      </c>
    </row>
    <row r="495" spans="1:6" ht="12.75" x14ac:dyDescent="0.2">
      <c r="A495" s="7" t="s">
        <v>120</v>
      </c>
      <c r="B495" s="6">
        <v>2010</v>
      </c>
    </row>
    <row r="496" spans="1:6" ht="12.75" x14ac:dyDescent="0.2">
      <c r="A496" s="520" t="s">
        <v>0</v>
      </c>
      <c r="B496" s="521" t="s">
        <v>0</v>
      </c>
      <c r="C496" s="656" t="s">
        <v>117</v>
      </c>
      <c r="D496" s="657"/>
      <c r="E496" s="657"/>
      <c r="F496" s="658"/>
    </row>
    <row r="497" spans="1:6" ht="12.75" x14ac:dyDescent="0.2">
      <c r="A497" s="522"/>
      <c r="B497" s="522"/>
      <c r="C497" s="653" t="s">
        <v>60</v>
      </c>
      <c r="D497" s="654"/>
      <c r="E497" s="654"/>
      <c r="F497" s="655"/>
    </row>
    <row r="498" spans="1:6" ht="12.75" x14ac:dyDescent="0.2">
      <c r="A498" s="522"/>
      <c r="B498" s="538"/>
      <c r="C498" s="525" t="s">
        <v>100</v>
      </c>
      <c r="D498" s="523" t="s">
        <v>89</v>
      </c>
      <c r="E498" s="523" t="s">
        <v>101</v>
      </c>
      <c r="F498" s="524" t="s">
        <v>90</v>
      </c>
    </row>
    <row r="499" spans="1:6" x14ac:dyDescent="0.2">
      <c r="A499" s="543" t="s">
        <v>26</v>
      </c>
      <c r="B499" s="544" t="s">
        <v>1</v>
      </c>
      <c r="C499" s="526">
        <f>W6</f>
        <v>0</v>
      </c>
      <c r="D499" s="527">
        <f>Z6</f>
        <v>0</v>
      </c>
      <c r="E499" s="528">
        <f>AE6-W6</f>
        <v>37</v>
      </c>
      <c r="F499" s="529">
        <f>E499/$AE$37</f>
        <v>3.5305343511450385E-2</v>
      </c>
    </row>
    <row r="500" spans="1:6" ht="12.75" x14ac:dyDescent="0.2">
      <c r="A500" s="545"/>
      <c r="B500" s="539" t="s">
        <v>2</v>
      </c>
      <c r="C500" s="530">
        <f t="shared" ref="C500:C528" si="49">W7</f>
        <v>0</v>
      </c>
      <c r="D500" s="531">
        <f t="shared" ref="D500:D528" si="50">Z7</f>
        <v>0</v>
      </c>
      <c r="E500" s="532">
        <f t="shared" ref="E500:E528" si="51">AE7-W7</f>
        <v>41</v>
      </c>
      <c r="F500" s="533">
        <f t="shared" ref="F500:F528" si="52">E500/$AE$37</f>
        <v>3.9122137404580155E-2</v>
      </c>
    </row>
    <row r="501" spans="1:6" ht="12.75" x14ac:dyDescent="0.2">
      <c r="A501" s="545"/>
      <c r="B501" s="540" t="s">
        <v>41</v>
      </c>
      <c r="C501" s="530">
        <f t="shared" si="49"/>
        <v>0</v>
      </c>
      <c r="D501" s="531">
        <f t="shared" si="50"/>
        <v>0</v>
      </c>
      <c r="E501" s="532">
        <f t="shared" si="51"/>
        <v>6</v>
      </c>
      <c r="F501" s="533">
        <f t="shared" si="52"/>
        <v>5.7251908396946565E-3</v>
      </c>
    </row>
    <row r="502" spans="1:6" ht="12.75" x14ac:dyDescent="0.2">
      <c r="A502" s="545"/>
      <c r="B502" s="540" t="s">
        <v>34</v>
      </c>
      <c r="C502" s="530">
        <f t="shared" si="49"/>
        <v>0</v>
      </c>
      <c r="D502" s="531">
        <f t="shared" si="50"/>
        <v>0</v>
      </c>
      <c r="E502" s="532">
        <f t="shared" si="51"/>
        <v>54</v>
      </c>
      <c r="F502" s="533">
        <f t="shared" si="52"/>
        <v>5.1526717557251911E-2</v>
      </c>
    </row>
    <row r="503" spans="1:6" ht="12.75" x14ac:dyDescent="0.2">
      <c r="A503" s="545"/>
      <c r="B503" s="540" t="s">
        <v>13</v>
      </c>
      <c r="C503" s="530">
        <f t="shared" si="49"/>
        <v>0</v>
      </c>
      <c r="D503" s="531">
        <f t="shared" si="50"/>
        <v>0</v>
      </c>
      <c r="E503" s="532">
        <f t="shared" si="51"/>
        <v>36</v>
      </c>
      <c r="F503" s="533">
        <f t="shared" si="52"/>
        <v>3.4351145038167941E-2</v>
      </c>
    </row>
    <row r="504" spans="1:6" ht="12.75" x14ac:dyDescent="0.2">
      <c r="A504" s="545"/>
      <c r="B504" s="540" t="s">
        <v>4</v>
      </c>
      <c r="C504" s="530">
        <f t="shared" si="49"/>
        <v>0</v>
      </c>
      <c r="D504" s="531">
        <f t="shared" si="50"/>
        <v>0</v>
      </c>
      <c r="E504" s="532">
        <f t="shared" si="51"/>
        <v>42</v>
      </c>
      <c r="F504" s="533">
        <f t="shared" si="52"/>
        <v>4.0076335877862593E-2</v>
      </c>
    </row>
    <row r="505" spans="1:6" ht="12.75" x14ac:dyDescent="0.2">
      <c r="A505" s="545"/>
      <c r="B505" s="540" t="s">
        <v>6</v>
      </c>
      <c r="C505" s="530">
        <f t="shared" si="49"/>
        <v>0</v>
      </c>
      <c r="D505" s="531">
        <f t="shared" si="50"/>
        <v>0</v>
      </c>
      <c r="E505" s="532">
        <f t="shared" si="51"/>
        <v>6</v>
      </c>
      <c r="F505" s="533">
        <f t="shared" si="52"/>
        <v>5.7251908396946565E-3</v>
      </c>
    </row>
    <row r="506" spans="1:6" ht="12.75" x14ac:dyDescent="0.2">
      <c r="A506" s="545"/>
      <c r="B506" s="540" t="s">
        <v>8</v>
      </c>
      <c r="C506" s="530">
        <f t="shared" si="49"/>
        <v>0</v>
      </c>
      <c r="D506" s="531">
        <f t="shared" si="50"/>
        <v>0</v>
      </c>
      <c r="E506" s="532">
        <f t="shared" si="51"/>
        <v>18</v>
      </c>
      <c r="F506" s="533">
        <f t="shared" si="52"/>
        <v>1.717557251908397E-2</v>
      </c>
    </row>
    <row r="507" spans="1:6" ht="12.75" x14ac:dyDescent="0.2">
      <c r="A507" s="545"/>
      <c r="B507" s="540" t="s">
        <v>9</v>
      </c>
      <c r="C507" s="530">
        <f t="shared" si="49"/>
        <v>0</v>
      </c>
      <c r="D507" s="531">
        <f t="shared" si="50"/>
        <v>0</v>
      </c>
      <c r="E507" s="532">
        <f t="shared" si="51"/>
        <v>41</v>
      </c>
      <c r="F507" s="533">
        <f t="shared" si="52"/>
        <v>3.9122137404580155E-2</v>
      </c>
    </row>
    <row r="508" spans="1:6" ht="12.75" x14ac:dyDescent="0.2">
      <c r="A508" s="545"/>
      <c r="B508" s="540" t="s">
        <v>10</v>
      </c>
      <c r="C508" s="530">
        <f t="shared" si="49"/>
        <v>0</v>
      </c>
      <c r="D508" s="531">
        <f t="shared" si="50"/>
        <v>0</v>
      </c>
      <c r="E508" s="532">
        <f t="shared" si="51"/>
        <v>40</v>
      </c>
      <c r="F508" s="533">
        <f t="shared" si="52"/>
        <v>3.8167938931297711E-2</v>
      </c>
    </row>
    <row r="509" spans="1:6" ht="12.75" x14ac:dyDescent="0.2">
      <c r="A509" s="545"/>
      <c r="B509" s="540" t="s">
        <v>42</v>
      </c>
      <c r="C509" s="530">
        <f t="shared" si="49"/>
        <v>0</v>
      </c>
      <c r="D509" s="531">
        <f t="shared" si="50"/>
        <v>0</v>
      </c>
      <c r="E509" s="532">
        <f t="shared" si="51"/>
        <v>16</v>
      </c>
      <c r="F509" s="533">
        <f t="shared" si="52"/>
        <v>1.5267175572519083E-2</v>
      </c>
    </row>
    <row r="510" spans="1:6" ht="12.75" x14ac:dyDescent="0.2">
      <c r="A510" s="545"/>
      <c r="B510" s="540" t="s">
        <v>5</v>
      </c>
      <c r="C510" s="530">
        <f t="shared" si="49"/>
        <v>0</v>
      </c>
      <c r="D510" s="531">
        <f t="shared" si="50"/>
        <v>0</v>
      </c>
      <c r="E510" s="532">
        <f t="shared" si="51"/>
        <v>105</v>
      </c>
      <c r="F510" s="533">
        <f t="shared" si="52"/>
        <v>0.10019083969465649</v>
      </c>
    </row>
    <row r="511" spans="1:6" ht="12.75" x14ac:dyDescent="0.2">
      <c r="A511" s="545"/>
      <c r="B511" s="540" t="s">
        <v>12</v>
      </c>
      <c r="C511" s="530">
        <f t="shared" si="49"/>
        <v>0</v>
      </c>
      <c r="D511" s="531">
        <f t="shared" si="50"/>
        <v>0</v>
      </c>
      <c r="E511" s="532">
        <f t="shared" si="51"/>
        <v>31</v>
      </c>
      <c r="F511" s="533">
        <f t="shared" si="52"/>
        <v>2.9580152671755726E-2</v>
      </c>
    </row>
    <row r="512" spans="1:6" ht="12.75" x14ac:dyDescent="0.2">
      <c r="A512" s="545"/>
      <c r="B512" s="540" t="s">
        <v>14</v>
      </c>
      <c r="C512" s="530">
        <f t="shared" si="49"/>
        <v>0</v>
      </c>
      <c r="D512" s="531">
        <f t="shared" si="50"/>
        <v>0</v>
      </c>
      <c r="E512" s="532">
        <f t="shared" si="51"/>
        <v>48</v>
      </c>
      <c r="F512" s="533">
        <f t="shared" si="52"/>
        <v>4.5801526717557252E-2</v>
      </c>
    </row>
    <row r="513" spans="1:6" ht="12.75" x14ac:dyDescent="0.2">
      <c r="A513" s="545"/>
      <c r="B513" s="540" t="s">
        <v>15</v>
      </c>
      <c r="C513" s="530">
        <f t="shared" si="49"/>
        <v>0</v>
      </c>
      <c r="D513" s="531">
        <f t="shared" si="50"/>
        <v>0</v>
      </c>
      <c r="E513" s="532">
        <f t="shared" si="51"/>
        <v>34</v>
      </c>
      <c r="F513" s="533">
        <f t="shared" si="52"/>
        <v>3.2442748091603052E-2</v>
      </c>
    </row>
    <row r="514" spans="1:6" ht="12.75" x14ac:dyDescent="0.2">
      <c r="A514" s="545"/>
      <c r="B514" s="540" t="s">
        <v>16</v>
      </c>
      <c r="C514" s="530">
        <f t="shared" si="49"/>
        <v>0</v>
      </c>
      <c r="D514" s="531">
        <f t="shared" si="50"/>
        <v>0</v>
      </c>
      <c r="E514" s="532">
        <f t="shared" si="51"/>
        <v>116</v>
      </c>
      <c r="F514" s="533">
        <f t="shared" si="52"/>
        <v>0.11068702290076336</v>
      </c>
    </row>
    <row r="515" spans="1:6" ht="12.75" x14ac:dyDescent="0.2">
      <c r="A515" s="545"/>
      <c r="B515" s="540" t="s">
        <v>35</v>
      </c>
      <c r="C515" s="530">
        <f t="shared" si="49"/>
        <v>0</v>
      </c>
      <c r="D515" s="531">
        <f t="shared" si="50"/>
        <v>0</v>
      </c>
      <c r="E515" s="532">
        <f t="shared" si="51"/>
        <v>28</v>
      </c>
      <c r="F515" s="533">
        <f t="shared" si="52"/>
        <v>2.6717557251908396E-2</v>
      </c>
    </row>
    <row r="516" spans="1:6" ht="12.75" x14ac:dyDescent="0.2">
      <c r="A516" s="545"/>
      <c r="B516" s="540" t="s">
        <v>17</v>
      </c>
      <c r="C516" s="530">
        <f t="shared" si="49"/>
        <v>0</v>
      </c>
      <c r="D516" s="531">
        <f t="shared" si="50"/>
        <v>0</v>
      </c>
      <c r="E516" s="532">
        <f t="shared" si="51"/>
        <v>4</v>
      </c>
      <c r="F516" s="533">
        <f t="shared" si="52"/>
        <v>3.8167938931297708E-3</v>
      </c>
    </row>
    <row r="517" spans="1:6" ht="12.75" x14ac:dyDescent="0.2">
      <c r="A517" s="545"/>
      <c r="B517" s="540" t="s">
        <v>138</v>
      </c>
      <c r="C517" s="530">
        <f t="shared" si="49"/>
        <v>0</v>
      </c>
      <c r="D517" s="531">
        <f t="shared" si="50"/>
        <v>0</v>
      </c>
      <c r="E517" s="532">
        <f t="shared" si="51"/>
        <v>5</v>
      </c>
      <c r="F517" s="533">
        <f t="shared" si="52"/>
        <v>4.7709923664122139E-3</v>
      </c>
    </row>
    <row r="518" spans="1:6" ht="12.75" x14ac:dyDescent="0.2">
      <c r="A518" s="545"/>
      <c r="B518" s="540" t="s">
        <v>18</v>
      </c>
      <c r="C518" s="530">
        <f t="shared" si="49"/>
        <v>0</v>
      </c>
      <c r="D518" s="531">
        <f t="shared" si="50"/>
        <v>0</v>
      </c>
      <c r="E518" s="532">
        <f t="shared" si="51"/>
        <v>12</v>
      </c>
      <c r="F518" s="533">
        <f t="shared" si="52"/>
        <v>1.1450381679389313E-2</v>
      </c>
    </row>
    <row r="519" spans="1:6" ht="12.75" x14ac:dyDescent="0.2">
      <c r="A519" s="545"/>
      <c r="B519" s="540" t="s">
        <v>19</v>
      </c>
      <c r="C519" s="530">
        <f t="shared" si="49"/>
        <v>0</v>
      </c>
      <c r="D519" s="531">
        <f t="shared" si="50"/>
        <v>0</v>
      </c>
      <c r="E519" s="532">
        <f t="shared" si="51"/>
        <v>15</v>
      </c>
      <c r="F519" s="533">
        <f t="shared" si="52"/>
        <v>1.4312977099236641E-2</v>
      </c>
    </row>
    <row r="520" spans="1:6" ht="12.75" x14ac:dyDescent="0.2">
      <c r="A520" s="545"/>
      <c r="B520" s="540" t="s">
        <v>20</v>
      </c>
      <c r="C520" s="530">
        <f t="shared" si="49"/>
        <v>0</v>
      </c>
      <c r="D520" s="531">
        <f t="shared" si="50"/>
        <v>0</v>
      </c>
      <c r="E520" s="532">
        <f t="shared" si="51"/>
        <v>49</v>
      </c>
      <c r="F520" s="533">
        <f t="shared" si="52"/>
        <v>4.6755725190839696E-2</v>
      </c>
    </row>
    <row r="521" spans="1:6" ht="12.75" x14ac:dyDescent="0.2">
      <c r="A521" s="545"/>
      <c r="B521" s="540" t="s">
        <v>36</v>
      </c>
      <c r="C521" s="530">
        <f t="shared" si="49"/>
        <v>0</v>
      </c>
      <c r="D521" s="531">
        <f t="shared" si="50"/>
        <v>0</v>
      </c>
      <c r="E521" s="532">
        <f t="shared" si="51"/>
        <v>26</v>
      </c>
      <c r="F521" s="533">
        <f t="shared" si="52"/>
        <v>2.4809160305343511E-2</v>
      </c>
    </row>
    <row r="522" spans="1:6" ht="12.75" x14ac:dyDescent="0.2">
      <c r="A522" s="545"/>
      <c r="B522" s="540" t="s">
        <v>37</v>
      </c>
      <c r="C522" s="530">
        <f t="shared" si="49"/>
        <v>0</v>
      </c>
      <c r="D522" s="531">
        <f t="shared" si="50"/>
        <v>0</v>
      </c>
      <c r="E522" s="532">
        <f t="shared" si="51"/>
        <v>30</v>
      </c>
      <c r="F522" s="533">
        <f t="shared" si="52"/>
        <v>2.8625954198473282E-2</v>
      </c>
    </row>
    <row r="523" spans="1:6" ht="12.75" x14ac:dyDescent="0.2">
      <c r="A523" s="545"/>
      <c r="B523" s="540" t="s">
        <v>40</v>
      </c>
      <c r="C523" s="530">
        <f t="shared" si="49"/>
        <v>1</v>
      </c>
      <c r="D523" s="531">
        <f t="shared" si="50"/>
        <v>9.5419847328244271E-4</v>
      </c>
      <c r="E523" s="532">
        <f t="shared" si="51"/>
        <v>56</v>
      </c>
      <c r="F523" s="533">
        <f t="shared" si="52"/>
        <v>5.3435114503816793E-2</v>
      </c>
    </row>
    <row r="524" spans="1:6" ht="12.75" x14ac:dyDescent="0.2">
      <c r="A524" s="545"/>
      <c r="B524" s="540" t="s">
        <v>21</v>
      </c>
      <c r="C524" s="530">
        <f t="shared" si="49"/>
        <v>0</v>
      </c>
      <c r="D524" s="531">
        <f t="shared" si="50"/>
        <v>0</v>
      </c>
      <c r="E524" s="532">
        <f t="shared" si="51"/>
        <v>23</v>
      </c>
      <c r="F524" s="533">
        <f t="shared" si="52"/>
        <v>2.1946564885496182E-2</v>
      </c>
    </row>
    <row r="525" spans="1:6" ht="12.75" x14ac:dyDescent="0.2">
      <c r="A525" s="545"/>
      <c r="B525" s="540" t="s">
        <v>7</v>
      </c>
      <c r="C525" s="530">
        <f t="shared" si="49"/>
        <v>0</v>
      </c>
      <c r="D525" s="531">
        <f t="shared" si="50"/>
        <v>0</v>
      </c>
      <c r="E525" s="532">
        <f t="shared" si="51"/>
        <v>69</v>
      </c>
      <c r="F525" s="533">
        <f t="shared" si="52"/>
        <v>6.5839694656488548E-2</v>
      </c>
    </row>
    <row r="526" spans="1:6" ht="12.75" x14ac:dyDescent="0.2">
      <c r="A526" s="545"/>
      <c r="B526" s="540" t="s">
        <v>32</v>
      </c>
      <c r="C526" s="530">
        <f t="shared" si="49"/>
        <v>1</v>
      </c>
      <c r="D526" s="531">
        <f t="shared" si="50"/>
        <v>9.5419847328244271E-4</v>
      </c>
      <c r="E526" s="532">
        <f t="shared" si="51"/>
        <v>16</v>
      </c>
      <c r="F526" s="533">
        <f t="shared" si="52"/>
        <v>1.5267175572519083E-2</v>
      </c>
    </row>
    <row r="527" spans="1:6" ht="12.75" x14ac:dyDescent="0.2">
      <c r="A527" s="545"/>
      <c r="B527" s="540" t="s">
        <v>3</v>
      </c>
      <c r="C527" s="530">
        <f t="shared" si="49"/>
        <v>0</v>
      </c>
      <c r="D527" s="531">
        <f t="shared" si="50"/>
        <v>0</v>
      </c>
      <c r="E527" s="532">
        <f t="shared" si="51"/>
        <v>19</v>
      </c>
      <c r="F527" s="533">
        <f t="shared" si="52"/>
        <v>1.8129770992366411E-2</v>
      </c>
    </row>
    <row r="528" spans="1:6" ht="12.75" x14ac:dyDescent="0.2">
      <c r="A528" s="545"/>
      <c r="B528" s="540" t="s">
        <v>139</v>
      </c>
      <c r="C528" s="530">
        <f t="shared" si="49"/>
        <v>0</v>
      </c>
      <c r="D528" s="531">
        <f t="shared" si="50"/>
        <v>0</v>
      </c>
      <c r="E528" s="532">
        <f t="shared" si="51"/>
        <v>23</v>
      </c>
      <c r="F528" s="533">
        <f t="shared" si="52"/>
        <v>2.1946564885496182E-2</v>
      </c>
    </row>
    <row r="529" spans="1:6" ht="12.75" x14ac:dyDescent="0.2">
      <c r="A529" s="546"/>
      <c r="B529" s="541"/>
      <c r="C529" s="530"/>
      <c r="D529" s="531"/>
      <c r="E529" s="532"/>
      <c r="F529" s="533"/>
    </row>
    <row r="530" spans="1:6" ht="12.75" x14ac:dyDescent="0.2">
      <c r="A530" s="519"/>
      <c r="B530" s="542" t="s">
        <v>22</v>
      </c>
      <c r="C530" s="534">
        <f>W37</f>
        <v>2</v>
      </c>
      <c r="D530" s="535">
        <f>Z37</f>
        <v>1.9083969465648854E-3</v>
      </c>
      <c r="E530" s="536">
        <f>AE37-W37</f>
        <v>1046</v>
      </c>
      <c r="F530" s="537">
        <f>E530/$AE$37</f>
        <v>0.99809160305343514</v>
      </c>
    </row>
    <row r="531" spans="1:6" ht="13.5" customHeight="1" x14ac:dyDescent="0.2"/>
    <row r="532" spans="1:6" ht="12.75" thickBot="1" x14ac:dyDescent="0.25"/>
    <row r="533" spans="1:6" ht="13.5" thickBot="1" x14ac:dyDescent="0.25">
      <c r="A533" s="175"/>
      <c r="B533" s="175"/>
      <c r="C533" s="590" t="s">
        <v>117</v>
      </c>
      <c r="D533" s="590"/>
      <c r="E533" s="590"/>
    </row>
    <row r="534" spans="1:6" ht="13.5" thickBot="1" x14ac:dyDescent="0.25">
      <c r="A534" s="177"/>
      <c r="B534" s="177"/>
      <c r="C534" s="590" t="s">
        <v>60</v>
      </c>
      <c r="D534" s="590"/>
      <c r="E534" s="590"/>
    </row>
    <row r="535" spans="1:6" ht="13.5" thickBot="1" x14ac:dyDescent="0.25">
      <c r="A535" s="177"/>
      <c r="B535" s="177"/>
      <c r="C535" s="158" t="s">
        <v>122</v>
      </c>
      <c r="D535" s="159" t="s">
        <v>90</v>
      </c>
      <c r="E535" s="60" t="s">
        <v>22</v>
      </c>
    </row>
    <row r="536" spans="1:6" ht="13.5" x14ac:dyDescent="0.2">
      <c r="A536" s="61" t="s">
        <v>26</v>
      </c>
      <c r="B536" s="181" t="s">
        <v>1</v>
      </c>
      <c r="C536" s="209">
        <v>0</v>
      </c>
      <c r="D536" s="210">
        <f t="shared" ref="D536:D558" si="53">E536-C536</f>
        <v>3.9E-2</v>
      </c>
      <c r="E536" s="211">
        <v>3.9E-2</v>
      </c>
    </row>
    <row r="537" spans="1:6" ht="13.5" x14ac:dyDescent="0.2">
      <c r="A537" s="239"/>
      <c r="B537" s="185" t="s">
        <v>2</v>
      </c>
      <c r="C537" s="212">
        <v>0</v>
      </c>
      <c r="D537" s="213">
        <f t="shared" si="53"/>
        <v>1.7000000000000001E-2</v>
      </c>
      <c r="E537" s="214">
        <v>1.7000000000000001E-2</v>
      </c>
    </row>
    <row r="538" spans="1:6" ht="13.5" x14ac:dyDescent="0.2">
      <c r="A538" s="239"/>
      <c r="B538" s="185" t="s">
        <v>13</v>
      </c>
      <c r="C538" s="212">
        <v>0</v>
      </c>
      <c r="D538" s="213">
        <f t="shared" si="53"/>
        <v>1.9E-2</v>
      </c>
      <c r="E538" s="214">
        <v>1.9E-2</v>
      </c>
    </row>
    <row r="539" spans="1:6" ht="13.5" x14ac:dyDescent="0.2">
      <c r="A539" s="239"/>
      <c r="B539" s="185" t="s">
        <v>4</v>
      </c>
      <c r="C539" s="212">
        <v>0</v>
      </c>
      <c r="D539" s="213">
        <f t="shared" si="53"/>
        <v>7.6999999999999999E-2</v>
      </c>
      <c r="E539" s="214">
        <v>7.6999999999999999E-2</v>
      </c>
    </row>
    <row r="540" spans="1:6" ht="13.5" x14ac:dyDescent="0.2">
      <c r="A540" s="239"/>
      <c r="B540" s="185" t="s">
        <v>6</v>
      </c>
      <c r="C540" s="212">
        <v>0</v>
      </c>
      <c r="D540" s="213">
        <f t="shared" si="53"/>
        <v>1.2E-2</v>
      </c>
      <c r="E540" s="214">
        <v>1.2E-2</v>
      </c>
    </row>
    <row r="541" spans="1:6" ht="13.5" x14ac:dyDescent="0.2">
      <c r="A541" s="239"/>
      <c r="B541" s="185" t="s">
        <v>8</v>
      </c>
      <c r="C541" s="212">
        <v>1E-3</v>
      </c>
      <c r="D541" s="213">
        <f t="shared" si="53"/>
        <v>1.7999999999999999E-2</v>
      </c>
      <c r="E541" s="214">
        <v>1.9E-2</v>
      </c>
    </row>
    <row r="542" spans="1:6" ht="13.5" x14ac:dyDescent="0.2">
      <c r="A542" s="239"/>
      <c r="B542" s="185" t="s">
        <v>9</v>
      </c>
      <c r="C542" s="212">
        <v>0</v>
      </c>
      <c r="D542" s="213">
        <f t="shared" si="53"/>
        <v>4.2999999999999997E-2</v>
      </c>
      <c r="E542" s="214">
        <v>4.2999999999999997E-2</v>
      </c>
    </row>
    <row r="543" spans="1:6" ht="13.5" x14ac:dyDescent="0.2">
      <c r="A543" s="239"/>
      <c r="B543" s="185" t="s">
        <v>10</v>
      </c>
      <c r="C543" s="212">
        <v>2E-3</v>
      </c>
      <c r="D543" s="213">
        <f t="shared" si="53"/>
        <v>2.5000000000000001E-2</v>
      </c>
      <c r="E543" s="214">
        <v>2.7E-2</v>
      </c>
    </row>
    <row r="544" spans="1:6" ht="13.5" x14ac:dyDescent="0.2">
      <c r="A544" s="239"/>
      <c r="B544" s="185" t="s">
        <v>5</v>
      </c>
      <c r="C544" s="212">
        <v>0</v>
      </c>
      <c r="D544" s="213">
        <f t="shared" si="53"/>
        <v>0.16900000000000001</v>
      </c>
      <c r="E544" s="214">
        <v>0.16900000000000001</v>
      </c>
    </row>
    <row r="545" spans="1:5" ht="13.5" x14ac:dyDescent="0.2">
      <c r="A545" s="239"/>
      <c r="B545" s="185" t="s">
        <v>12</v>
      </c>
      <c r="C545" s="212">
        <v>0</v>
      </c>
      <c r="D545" s="213">
        <f t="shared" si="53"/>
        <v>1.7000000000000001E-2</v>
      </c>
      <c r="E545" s="214">
        <v>1.7000000000000001E-2</v>
      </c>
    </row>
    <row r="546" spans="1:5" ht="13.5" x14ac:dyDescent="0.2">
      <c r="A546" s="239"/>
      <c r="B546" s="185" t="s">
        <v>14</v>
      </c>
      <c r="C546" s="212">
        <v>0</v>
      </c>
      <c r="D546" s="213">
        <f t="shared" si="53"/>
        <v>7.5999999999999998E-2</v>
      </c>
      <c r="E546" s="214">
        <v>7.5999999999999998E-2</v>
      </c>
    </row>
    <row r="547" spans="1:5" ht="13.5" x14ac:dyDescent="0.2">
      <c r="A547" s="239"/>
      <c r="B547" s="185" t="s">
        <v>15</v>
      </c>
      <c r="C547" s="212">
        <v>0</v>
      </c>
      <c r="D547" s="213">
        <f t="shared" si="53"/>
        <v>5.7000000000000002E-2</v>
      </c>
      <c r="E547" s="214">
        <v>5.7000000000000002E-2</v>
      </c>
    </row>
    <row r="548" spans="1:5" ht="13.5" x14ac:dyDescent="0.2">
      <c r="A548" s="239"/>
      <c r="B548" s="185" t="s">
        <v>16</v>
      </c>
      <c r="C548" s="212">
        <v>0</v>
      </c>
      <c r="D548" s="213">
        <f t="shared" si="53"/>
        <v>6.5000000000000002E-2</v>
      </c>
      <c r="E548" s="214">
        <v>6.5000000000000002E-2</v>
      </c>
    </row>
    <row r="549" spans="1:5" ht="13.5" x14ac:dyDescent="0.2">
      <c r="A549" s="239"/>
      <c r="B549" s="185" t="s">
        <v>17</v>
      </c>
      <c r="C549" s="212">
        <v>0</v>
      </c>
      <c r="D549" s="213">
        <f t="shared" si="53"/>
        <v>2.7E-2</v>
      </c>
      <c r="E549" s="214">
        <v>2.7E-2</v>
      </c>
    </row>
    <row r="550" spans="1:5" ht="13.5" x14ac:dyDescent="0.2">
      <c r="A550" s="239"/>
      <c r="B550" s="66" t="s">
        <v>138</v>
      </c>
      <c r="C550" s="212">
        <v>0</v>
      </c>
      <c r="D550" s="213">
        <f t="shared" si="53"/>
        <v>5.0000000000000001E-3</v>
      </c>
      <c r="E550" s="214">
        <v>5.0000000000000001E-3</v>
      </c>
    </row>
    <row r="551" spans="1:5" ht="13.5" x14ac:dyDescent="0.2">
      <c r="A551" s="239"/>
      <c r="B551" s="66" t="s">
        <v>18</v>
      </c>
      <c r="C551" s="212">
        <v>0</v>
      </c>
      <c r="D551" s="213">
        <f t="shared" si="53"/>
        <v>2.9000000000000001E-2</v>
      </c>
      <c r="E551" s="214">
        <v>2.9000000000000001E-2</v>
      </c>
    </row>
    <row r="552" spans="1:5" ht="13.5" x14ac:dyDescent="0.2">
      <c r="A552" s="239"/>
      <c r="B552" s="185" t="s">
        <v>19</v>
      </c>
      <c r="C552" s="212">
        <v>0</v>
      </c>
      <c r="D552" s="213">
        <f t="shared" si="53"/>
        <v>0.01</v>
      </c>
      <c r="E552" s="214">
        <v>0.01</v>
      </c>
    </row>
    <row r="553" spans="1:5" ht="13.5" x14ac:dyDescent="0.2">
      <c r="A553" s="239"/>
      <c r="B553" s="185" t="s">
        <v>20</v>
      </c>
      <c r="C553" s="212">
        <v>0</v>
      </c>
      <c r="D553" s="213">
        <f t="shared" si="53"/>
        <v>5.5E-2</v>
      </c>
      <c r="E553" s="214">
        <v>5.5E-2</v>
      </c>
    </row>
    <row r="554" spans="1:5" ht="13.5" x14ac:dyDescent="0.2">
      <c r="A554" s="239"/>
      <c r="B554" s="185" t="s">
        <v>57</v>
      </c>
      <c r="C554" s="212">
        <v>0</v>
      </c>
      <c r="D554" s="213">
        <f t="shared" si="53"/>
        <v>7.5999999999999998E-2</v>
      </c>
      <c r="E554" s="214">
        <v>7.5999999999999998E-2</v>
      </c>
    </row>
    <row r="555" spans="1:5" ht="13.5" x14ac:dyDescent="0.2">
      <c r="A555" s="239"/>
      <c r="B555" s="185" t="s">
        <v>21</v>
      </c>
      <c r="C555" s="212">
        <v>0</v>
      </c>
      <c r="D555" s="213">
        <f t="shared" si="53"/>
        <v>3.1E-2</v>
      </c>
      <c r="E555" s="214">
        <v>3.1E-2</v>
      </c>
    </row>
    <row r="556" spans="1:5" ht="13.5" x14ac:dyDescent="0.2">
      <c r="A556" s="239"/>
      <c r="B556" s="185" t="s">
        <v>7</v>
      </c>
      <c r="C556" s="212">
        <v>0</v>
      </c>
      <c r="D556" s="213">
        <f t="shared" si="53"/>
        <v>8.4000000000000005E-2</v>
      </c>
      <c r="E556" s="214">
        <v>8.4000000000000005E-2</v>
      </c>
    </row>
    <row r="557" spans="1:5" ht="13.5" x14ac:dyDescent="0.2">
      <c r="A557" s="239"/>
      <c r="B557" s="66" t="s">
        <v>3</v>
      </c>
      <c r="C557" s="212">
        <v>0</v>
      </c>
      <c r="D557" s="213">
        <f t="shared" si="53"/>
        <v>3.5000000000000003E-2</v>
      </c>
      <c r="E557" s="214">
        <v>3.5000000000000003E-2</v>
      </c>
    </row>
    <row r="558" spans="1:5" ht="13.5" x14ac:dyDescent="0.2">
      <c r="A558" s="239"/>
      <c r="B558" s="66" t="s">
        <v>139</v>
      </c>
      <c r="C558" s="212">
        <v>0</v>
      </c>
      <c r="D558" s="213">
        <f t="shared" si="53"/>
        <v>1.0999999999999999E-2</v>
      </c>
      <c r="E558" s="214">
        <v>1.0999999999999999E-2</v>
      </c>
    </row>
    <row r="559" spans="1:5" ht="13.5" x14ac:dyDescent="0.2">
      <c r="A559" s="240"/>
      <c r="B559" s="70"/>
      <c r="C559" s="215"/>
      <c r="D559" s="216"/>
      <c r="E559" s="217"/>
    </row>
    <row r="560" spans="1:5" ht="14.25" thickBot="1" x14ac:dyDescent="0.25">
      <c r="A560" s="241"/>
      <c r="B560" s="192" t="s">
        <v>22</v>
      </c>
      <c r="C560" s="218">
        <v>4.0000000000000001E-3</v>
      </c>
      <c r="D560" s="219">
        <f>E560-C560</f>
        <v>0.996</v>
      </c>
      <c r="E560" s="220">
        <v>1</v>
      </c>
    </row>
    <row r="564" spans="1:6" ht="12.75" x14ac:dyDescent="0.2">
      <c r="A564" s="7" t="s">
        <v>120</v>
      </c>
      <c r="B564" s="6">
        <v>2010</v>
      </c>
    </row>
    <row r="565" spans="1:6" ht="12.75" x14ac:dyDescent="0.2">
      <c r="A565" s="520" t="s">
        <v>0</v>
      </c>
      <c r="B565" s="521" t="s">
        <v>0</v>
      </c>
      <c r="C565" s="656" t="s">
        <v>52</v>
      </c>
      <c r="D565" s="657"/>
      <c r="E565" s="657"/>
      <c r="F565" s="658"/>
    </row>
    <row r="566" spans="1:6" ht="12.75" x14ac:dyDescent="0.2">
      <c r="A566" s="522"/>
      <c r="B566" s="522"/>
      <c r="C566" s="653" t="s">
        <v>60</v>
      </c>
      <c r="D566" s="654"/>
      <c r="E566" s="654"/>
      <c r="F566" s="655"/>
    </row>
    <row r="567" spans="1:6" ht="12.75" x14ac:dyDescent="0.2">
      <c r="A567" s="522"/>
      <c r="B567" s="538"/>
      <c r="C567" s="525" t="s">
        <v>100</v>
      </c>
      <c r="D567" s="523" t="s">
        <v>89</v>
      </c>
      <c r="E567" s="523" t="s">
        <v>101</v>
      </c>
      <c r="F567" s="524" t="s">
        <v>90</v>
      </c>
    </row>
    <row r="568" spans="1:6" x14ac:dyDescent="0.2">
      <c r="A568" s="543" t="s">
        <v>26</v>
      </c>
      <c r="B568" s="544" t="s">
        <v>1</v>
      </c>
      <c r="C568" s="526">
        <f>AA6</f>
        <v>1</v>
      </c>
      <c r="D568" s="527">
        <f>AD6</f>
        <v>9.5419847328244271E-4</v>
      </c>
      <c r="E568" s="528">
        <f>AE6-AA6</f>
        <v>36</v>
      </c>
      <c r="F568" s="529">
        <f>E568/$AE$37</f>
        <v>3.4351145038167941E-2</v>
      </c>
    </row>
    <row r="569" spans="1:6" ht="12.75" x14ac:dyDescent="0.2">
      <c r="A569" s="545"/>
      <c r="B569" s="539" t="s">
        <v>2</v>
      </c>
      <c r="C569" s="530">
        <f t="shared" ref="C569:C597" si="54">AA7</f>
        <v>0</v>
      </c>
      <c r="D569" s="531">
        <f t="shared" ref="D569:D597" si="55">AD7</f>
        <v>0</v>
      </c>
      <c r="E569" s="532">
        <f t="shared" ref="E569:E597" si="56">AE7-AA7</f>
        <v>41</v>
      </c>
      <c r="F569" s="533">
        <f t="shared" ref="F569:F597" si="57">E569/$AE$37</f>
        <v>3.9122137404580155E-2</v>
      </c>
    </row>
    <row r="570" spans="1:6" ht="12.75" x14ac:dyDescent="0.2">
      <c r="A570" s="545"/>
      <c r="B570" s="540" t="s">
        <v>41</v>
      </c>
      <c r="C570" s="530">
        <f t="shared" si="54"/>
        <v>0</v>
      </c>
      <c r="D570" s="531">
        <f t="shared" si="55"/>
        <v>0</v>
      </c>
      <c r="E570" s="532">
        <f t="shared" si="56"/>
        <v>6</v>
      </c>
      <c r="F570" s="533">
        <f t="shared" si="57"/>
        <v>5.7251908396946565E-3</v>
      </c>
    </row>
    <row r="571" spans="1:6" ht="12.75" x14ac:dyDescent="0.2">
      <c r="A571" s="545"/>
      <c r="B571" s="540" t="s">
        <v>34</v>
      </c>
      <c r="C571" s="530">
        <f t="shared" si="54"/>
        <v>0</v>
      </c>
      <c r="D571" s="531">
        <f t="shared" si="55"/>
        <v>0</v>
      </c>
      <c r="E571" s="532">
        <f t="shared" si="56"/>
        <v>54</v>
      </c>
      <c r="F571" s="533">
        <f t="shared" si="57"/>
        <v>5.1526717557251911E-2</v>
      </c>
    </row>
    <row r="572" spans="1:6" ht="12.75" x14ac:dyDescent="0.2">
      <c r="A572" s="545"/>
      <c r="B572" s="540" t="s">
        <v>13</v>
      </c>
      <c r="C572" s="530">
        <f t="shared" si="54"/>
        <v>0</v>
      </c>
      <c r="D572" s="531">
        <f t="shared" si="55"/>
        <v>0</v>
      </c>
      <c r="E572" s="532">
        <f t="shared" si="56"/>
        <v>36</v>
      </c>
      <c r="F572" s="533">
        <f t="shared" si="57"/>
        <v>3.4351145038167941E-2</v>
      </c>
    </row>
    <row r="573" spans="1:6" ht="12.75" x14ac:dyDescent="0.2">
      <c r="A573" s="545"/>
      <c r="B573" s="540" t="s">
        <v>4</v>
      </c>
      <c r="C573" s="530">
        <f t="shared" si="54"/>
        <v>1</v>
      </c>
      <c r="D573" s="531">
        <f t="shared" si="55"/>
        <v>9.5419847328244271E-4</v>
      </c>
      <c r="E573" s="532">
        <f t="shared" si="56"/>
        <v>41</v>
      </c>
      <c r="F573" s="533">
        <f t="shared" si="57"/>
        <v>3.9122137404580155E-2</v>
      </c>
    </row>
    <row r="574" spans="1:6" ht="12.75" x14ac:dyDescent="0.2">
      <c r="A574" s="545"/>
      <c r="B574" s="540" t="s">
        <v>6</v>
      </c>
      <c r="C574" s="530">
        <f t="shared" si="54"/>
        <v>0</v>
      </c>
      <c r="D574" s="531">
        <f t="shared" si="55"/>
        <v>0</v>
      </c>
      <c r="E574" s="532">
        <f t="shared" si="56"/>
        <v>6</v>
      </c>
      <c r="F574" s="533">
        <f t="shared" si="57"/>
        <v>5.7251908396946565E-3</v>
      </c>
    </row>
    <row r="575" spans="1:6" ht="12.75" x14ac:dyDescent="0.2">
      <c r="A575" s="545"/>
      <c r="B575" s="540" t="s">
        <v>8</v>
      </c>
      <c r="C575" s="530">
        <f t="shared" si="54"/>
        <v>2</v>
      </c>
      <c r="D575" s="531">
        <f t="shared" si="55"/>
        <v>1.9083969465648854E-3</v>
      </c>
      <c r="E575" s="532">
        <f t="shared" si="56"/>
        <v>16</v>
      </c>
      <c r="F575" s="533">
        <f t="shared" si="57"/>
        <v>1.5267175572519083E-2</v>
      </c>
    </row>
    <row r="576" spans="1:6" ht="12.75" x14ac:dyDescent="0.2">
      <c r="A576" s="545"/>
      <c r="B576" s="540" t="s">
        <v>9</v>
      </c>
      <c r="C576" s="530">
        <f t="shared" si="54"/>
        <v>6</v>
      </c>
      <c r="D576" s="531">
        <f t="shared" si="55"/>
        <v>5.7251908396946565E-3</v>
      </c>
      <c r="E576" s="532">
        <f t="shared" si="56"/>
        <v>35</v>
      </c>
      <c r="F576" s="533">
        <f t="shared" si="57"/>
        <v>3.3396946564885496E-2</v>
      </c>
    </row>
    <row r="577" spans="1:6" ht="12.75" x14ac:dyDescent="0.2">
      <c r="A577" s="545"/>
      <c r="B577" s="540" t="s">
        <v>10</v>
      </c>
      <c r="C577" s="530">
        <f t="shared" si="54"/>
        <v>1</v>
      </c>
      <c r="D577" s="531">
        <f t="shared" si="55"/>
        <v>9.5419847328244271E-4</v>
      </c>
      <c r="E577" s="532">
        <f t="shared" si="56"/>
        <v>39</v>
      </c>
      <c r="F577" s="533">
        <f t="shared" si="57"/>
        <v>3.7213740458015267E-2</v>
      </c>
    </row>
    <row r="578" spans="1:6" ht="12.75" x14ac:dyDescent="0.2">
      <c r="A578" s="545"/>
      <c r="B578" s="540" t="s">
        <v>42</v>
      </c>
      <c r="C578" s="530">
        <f t="shared" si="54"/>
        <v>1</v>
      </c>
      <c r="D578" s="531">
        <f t="shared" si="55"/>
        <v>9.5419847328244271E-4</v>
      </c>
      <c r="E578" s="532">
        <f t="shared" si="56"/>
        <v>15</v>
      </c>
      <c r="F578" s="533">
        <f t="shared" si="57"/>
        <v>1.4312977099236641E-2</v>
      </c>
    </row>
    <row r="579" spans="1:6" ht="12.75" x14ac:dyDescent="0.2">
      <c r="A579" s="545"/>
      <c r="B579" s="540" t="s">
        <v>5</v>
      </c>
      <c r="C579" s="530">
        <f t="shared" si="54"/>
        <v>3</v>
      </c>
      <c r="D579" s="531">
        <f t="shared" si="55"/>
        <v>2.8625954198473282E-3</v>
      </c>
      <c r="E579" s="532">
        <f t="shared" si="56"/>
        <v>102</v>
      </c>
      <c r="F579" s="533">
        <f t="shared" si="57"/>
        <v>9.7328244274809156E-2</v>
      </c>
    </row>
    <row r="580" spans="1:6" ht="12.75" x14ac:dyDescent="0.2">
      <c r="A580" s="545"/>
      <c r="B580" s="540" t="s">
        <v>12</v>
      </c>
      <c r="C580" s="530">
        <f t="shared" si="54"/>
        <v>0</v>
      </c>
      <c r="D580" s="531">
        <f t="shared" si="55"/>
        <v>0</v>
      </c>
      <c r="E580" s="532">
        <f t="shared" si="56"/>
        <v>31</v>
      </c>
      <c r="F580" s="533">
        <f t="shared" si="57"/>
        <v>2.9580152671755726E-2</v>
      </c>
    </row>
    <row r="581" spans="1:6" ht="12.75" x14ac:dyDescent="0.2">
      <c r="A581" s="545"/>
      <c r="B581" s="540" t="s">
        <v>14</v>
      </c>
      <c r="C581" s="530">
        <f t="shared" si="54"/>
        <v>0</v>
      </c>
      <c r="D581" s="531">
        <f t="shared" si="55"/>
        <v>0</v>
      </c>
      <c r="E581" s="532">
        <f t="shared" si="56"/>
        <v>48</v>
      </c>
      <c r="F581" s="533">
        <f t="shared" si="57"/>
        <v>4.5801526717557252E-2</v>
      </c>
    </row>
    <row r="582" spans="1:6" ht="12.75" x14ac:dyDescent="0.2">
      <c r="A582" s="545"/>
      <c r="B582" s="540" t="s">
        <v>15</v>
      </c>
      <c r="C582" s="530">
        <f t="shared" si="54"/>
        <v>1</v>
      </c>
      <c r="D582" s="531">
        <f t="shared" si="55"/>
        <v>9.5419847328244271E-4</v>
      </c>
      <c r="E582" s="532">
        <f t="shared" si="56"/>
        <v>33</v>
      </c>
      <c r="F582" s="533">
        <f t="shared" si="57"/>
        <v>3.1488549618320608E-2</v>
      </c>
    </row>
    <row r="583" spans="1:6" ht="12.75" x14ac:dyDescent="0.2">
      <c r="A583" s="545"/>
      <c r="B583" s="540" t="s">
        <v>16</v>
      </c>
      <c r="C583" s="530">
        <f t="shared" si="54"/>
        <v>1</v>
      </c>
      <c r="D583" s="531">
        <f t="shared" si="55"/>
        <v>9.5419847328244271E-4</v>
      </c>
      <c r="E583" s="532">
        <f t="shared" si="56"/>
        <v>115</v>
      </c>
      <c r="F583" s="533">
        <f t="shared" si="57"/>
        <v>0.10973282442748092</v>
      </c>
    </row>
    <row r="584" spans="1:6" ht="12.75" x14ac:dyDescent="0.2">
      <c r="A584" s="545"/>
      <c r="B584" s="540" t="s">
        <v>35</v>
      </c>
      <c r="C584" s="530">
        <f t="shared" si="54"/>
        <v>3</v>
      </c>
      <c r="D584" s="531">
        <f t="shared" si="55"/>
        <v>2.8625954198473282E-3</v>
      </c>
      <c r="E584" s="532">
        <f t="shared" si="56"/>
        <v>25</v>
      </c>
      <c r="F584" s="533">
        <f t="shared" si="57"/>
        <v>2.385496183206107E-2</v>
      </c>
    </row>
    <row r="585" spans="1:6" ht="12.75" x14ac:dyDescent="0.2">
      <c r="A585" s="545"/>
      <c r="B585" s="540" t="s">
        <v>17</v>
      </c>
      <c r="C585" s="530">
        <f t="shared" si="54"/>
        <v>0</v>
      </c>
      <c r="D585" s="531">
        <f t="shared" si="55"/>
        <v>0</v>
      </c>
      <c r="E585" s="532">
        <f t="shared" si="56"/>
        <v>4</v>
      </c>
      <c r="F585" s="533">
        <f t="shared" si="57"/>
        <v>3.8167938931297708E-3</v>
      </c>
    </row>
    <row r="586" spans="1:6" ht="12.75" x14ac:dyDescent="0.2">
      <c r="A586" s="545"/>
      <c r="B586" s="540" t="s">
        <v>138</v>
      </c>
      <c r="C586" s="530">
        <f t="shared" si="54"/>
        <v>1</v>
      </c>
      <c r="D586" s="531">
        <f t="shared" si="55"/>
        <v>9.5419847328244271E-4</v>
      </c>
      <c r="E586" s="532">
        <f t="shared" si="56"/>
        <v>4</v>
      </c>
      <c r="F586" s="533">
        <f t="shared" si="57"/>
        <v>3.8167938931297708E-3</v>
      </c>
    </row>
    <row r="587" spans="1:6" ht="12.75" x14ac:dyDescent="0.2">
      <c r="A587" s="545"/>
      <c r="B587" s="540" t="s">
        <v>18</v>
      </c>
      <c r="C587" s="530">
        <f t="shared" si="54"/>
        <v>1</v>
      </c>
      <c r="D587" s="531">
        <f t="shared" si="55"/>
        <v>9.5419847328244271E-4</v>
      </c>
      <c r="E587" s="532">
        <f t="shared" si="56"/>
        <v>11</v>
      </c>
      <c r="F587" s="533">
        <f t="shared" si="57"/>
        <v>1.049618320610687E-2</v>
      </c>
    </row>
    <row r="588" spans="1:6" ht="12.75" x14ac:dyDescent="0.2">
      <c r="A588" s="545"/>
      <c r="B588" s="540" t="s">
        <v>19</v>
      </c>
      <c r="C588" s="530">
        <f t="shared" si="54"/>
        <v>0</v>
      </c>
      <c r="D588" s="531">
        <f t="shared" si="55"/>
        <v>0</v>
      </c>
      <c r="E588" s="532">
        <f t="shared" si="56"/>
        <v>15</v>
      </c>
      <c r="F588" s="533">
        <f t="shared" si="57"/>
        <v>1.4312977099236641E-2</v>
      </c>
    </row>
    <row r="589" spans="1:6" ht="12.75" x14ac:dyDescent="0.2">
      <c r="A589" s="545"/>
      <c r="B589" s="540" t="s">
        <v>20</v>
      </c>
      <c r="C589" s="530">
        <f t="shared" si="54"/>
        <v>10</v>
      </c>
      <c r="D589" s="531">
        <f t="shared" si="55"/>
        <v>9.5419847328244278E-3</v>
      </c>
      <c r="E589" s="532">
        <f t="shared" si="56"/>
        <v>39</v>
      </c>
      <c r="F589" s="533">
        <f t="shared" si="57"/>
        <v>3.7213740458015267E-2</v>
      </c>
    </row>
    <row r="590" spans="1:6" ht="12.75" x14ac:dyDescent="0.2">
      <c r="A590" s="545"/>
      <c r="B590" s="540" t="s">
        <v>36</v>
      </c>
      <c r="C590" s="530">
        <f t="shared" si="54"/>
        <v>1</v>
      </c>
      <c r="D590" s="531">
        <f t="shared" si="55"/>
        <v>9.5419847328244271E-4</v>
      </c>
      <c r="E590" s="532">
        <f t="shared" si="56"/>
        <v>25</v>
      </c>
      <c r="F590" s="533">
        <f t="shared" si="57"/>
        <v>2.385496183206107E-2</v>
      </c>
    </row>
    <row r="591" spans="1:6" ht="12.75" x14ac:dyDescent="0.2">
      <c r="A591" s="545"/>
      <c r="B591" s="540" t="s">
        <v>37</v>
      </c>
      <c r="C591" s="530">
        <f t="shared" si="54"/>
        <v>0</v>
      </c>
      <c r="D591" s="531">
        <f t="shared" si="55"/>
        <v>0</v>
      </c>
      <c r="E591" s="532">
        <f t="shared" si="56"/>
        <v>30</v>
      </c>
      <c r="F591" s="533">
        <f t="shared" si="57"/>
        <v>2.8625954198473282E-2</v>
      </c>
    </row>
    <row r="592" spans="1:6" ht="12.75" x14ac:dyDescent="0.2">
      <c r="A592" s="545"/>
      <c r="B592" s="540" t="s">
        <v>40</v>
      </c>
      <c r="C592" s="530">
        <f t="shared" si="54"/>
        <v>2</v>
      </c>
      <c r="D592" s="531">
        <f t="shared" si="55"/>
        <v>1.9083969465648854E-3</v>
      </c>
      <c r="E592" s="532">
        <f t="shared" si="56"/>
        <v>55</v>
      </c>
      <c r="F592" s="533">
        <f t="shared" si="57"/>
        <v>5.2480916030534348E-2</v>
      </c>
    </row>
    <row r="593" spans="1:6" ht="12.75" x14ac:dyDescent="0.2">
      <c r="A593" s="545"/>
      <c r="B593" s="540" t="s">
        <v>21</v>
      </c>
      <c r="C593" s="530">
        <f t="shared" si="54"/>
        <v>0</v>
      </c>
      <c r="D593" s="531">
        <f t="shared" si="55"/>
        <v>0</v>
      </c>
      <c r="E593" s="532">
        <f t="shared" si="56"/>
        <v>23</v>
      </c>
      <c r="F593" s="533">
        <f t="shared" si="57"/>
        <v>2.1946564885496182E-2</v>
      </c>
    </row>
    <row r="594" spans="1:6" ht="12.75" x14ac:dyDescent="0.2">
      <c r="A594" s="545"/>
      <c r="B594" s="540" t="s">
        <v>7</v>
      </c>
      <c r="C594" s="530">
        <f t="shared" si="54"/>
        <v>2</v>
      </c>
      <c r="D594" s="531">
        <f t="shared" si="55"/>
        <v>1.9083969465648854E-3</v>
      </c>
      <c r="E594" s="532">
        <f t="shared" si="56"/>
        <v>67</v>
      </c>
      <c r="F594" s="533">
        <f t="shared" si="57"/>
        <v>6.393129770992366E-2</v>
      </c>
    </row>
    <row r="595" spans="1:6" ht="12.75" x14ac:dyDescent="0.2">
      <c r="A595" s="545"/>
      <c r="B595" s="540" t="s">
        <v>32</v>
      </c>
      <c r="C595" s="530">
        <f t="shared" si="54"/>
        <v>2</v>
      </c>
      <c r="D595" s="531">
        <f t="shared" si="55"/>
        <v>1.9083969465648854E-3</v>
      </c>
      <c r="E595" s="532">
        <f t="shared" si="56"/>
        <v>15</v>
      </c>
      <c r="F595" s="533">
        <f t="shared" si="57"/>
        <v>1.4312977099236641E-2</v>
      </c>
    </row>
    <row r="596" spans="1:6" ht="12.75" x14ac:dyDescent="0.2">
      <c r="A596" s="545"/>
      <c r="B596" s="540" t="s">
        <v>3</v>
      </c>
      <c r="C596" s="530">
        <f t="shared" si="54"/>
        <v>1</v>
      </c>
      <c r="D596" s="531">
        <f t="shared" si="55"/>
        <v>9.5419847328244271E-4</v>
      </c>
      <c r="E596" s="532">
        <f t="shared" si="56"/>
        <v>18</v>
      </c>
      <c r="F596" s="533">
        <f t="shared" si="57"/>
        <v>1.717557251908397E-2</v>
      </c>
    </row>
    <row r="597" spans="1:6" ht="12.75" x14ac:dyDescent="0.2">
      <c r="A597" s="545"/>
      <c r="B597" s="540" t="s">
        <v>139</v>
      </c>
      <c r="C597" s="530">
        <f t="shared" si="54"/>
        <v>2</v>
      </c>
      <c r="D597" s="531">
        <f t="shared" si="55"/>
        <v>1.9083969465648854E-3</v>
      </c>
      <c r="E597" s="532">
        <f t="shared" si="56"/>
        <v>21</v>
      </c>
      <c r="F597" s="533">
        <f t="shared" si="57"/>
        <v>2.0038167938931296E-2</v>
      </c>
    </row>
    <row r="598" spans="1:6" ht="12.75" x14ac:dyDescent="0.2">
      <c r="A598" s="546"/>
      <c r="B598" s="541"/>
      <c r="C598" s="530"/>
      <c r="D598" s="531"/>
      <c r="E598" s="532"/>
      <c r="F598" s="533"/>
    </row>
    <row r="599" spans="1:6" ht="12.75" x14ac:dyDescent="0.2">
      <c r="A599" s="519"/>
      <c r="B599" s="542" t="s">
        <v>22</v>
      </c>
      <c r="C599" s="534">
        <f>AA37</f>
        <v>42</v>
      </c>
      <c r="D599" s="535">
        <f>AD37</f>
        <v>4.0076335877862593E-2</v>
      </c>
      <c r="E599" s="536">
        <f>AE37-AA37</f>
        <v>1006</v>
      </c>
      <c r="F599" s="537">
        <f>E599/$AE$37</f>
        <v>0.95992366412213737</v>
      </c>
    </row>
    <row r="600" spans="1:6" ht="13.5" customHeight="1" x14ac:dyDescent="0.2"/>
    <row r="601" spans="1:6" ht="12.75" thickBot="1" x14ac:dyDescent="0.25"/>
    <row r="602" spans="1:6" ht="13.5" thickBot="1" x14ac:dyDescent="0.25">
      <c r="A602" s="175"/>
      <c r="B602" s="175"/>
      <c r="C602" s="590" t="s">
        <v>52</v>
      </c>
      <c r="D602" s="590"/>
      <c r="E602" s="590"/>
    </row>
    <row r="603" spans="1:6" ht="13.5" thickBot="1" x14ac:dyDescent="0.25">
      <c r="A603" s="177"/>
      <c r="B603" s="177"/>
      <c r="C603" s="590" t="s">
        <v>60</v>
      </c>
      <c r="D603" s="590"/>
      <c r="E603" s="590"/>
    </row>
    <row r="604" spans="1:6" ht="13.5" thickBot="1" x14ac:dyDescent="0.25">
      <c r="A604" s="177"/>
      <c r="B604" s="177"/>
      <c r="C604" s="158" t="s">
        <v>122</v>
      </c>
      <c r="D604" s="159" t="s">
        <v>90</v>
      </c>
      <c r="E604" s="60" t="s">
        <v>22</v>
      </c>
    </row>
    <row r="605" spans="1:6" ht="13.5" x14ac:dyDescent="0.2">
      <c r="A605" s="61" t="s">
        <v>26</v>
      </c>
      <c r="B605" s="181" t="s">
        <v>1</v>
      </c>
      <c r="C605" s="209">
        <v>1E-3</v>
      </c>
      <c r="D605" s="210">
        <f t="shared" ref="D605:D627" si="58">E605-C605</f>
        <v>3.7999999999999999E-2</v>
      </c>
      <c r="E605" s="211">
        <v>3.9E-2</v>
      </c>
    </row>
    <row r="606" spans="1:6" ht="13.5" x14ac:dyDescent="0.2">
      <c r="A606" s="239"/>
      <c r="B606" s="185" t="s">
        <v>2</v>
      </c>
      <c r="C606" s="212">
        <v>0</v>
      </c>
      <c r="D606" s="213">
        <f t="shared" si="58"/>
        <v>1.7000000000000001E-2</v>
      </c>
      <c r="E606" s="214">
        <v>1.7000000000000001E-2</v>
      </c>
    </row>
    <row r="607" spans="1:6" ht="13.5" x14ac:dyDescent="0.2">
      <c r="A607" s="239"/>
      <c r="B607" s="185" t="s">
        <v>13</v>
      </c>
      <c r="C607" s="212">
        <v>0</v>
      </c>
      <c r="D607" s="213">
        <f t="shared" si="58"/>
        <v>1.9E-2</v>
      </c>
      <c r="E607" s="214">
        <v>1.9E-2</v>
      </c>
    </row>
    <row r="608" spans="1:6" ht="13.5" x14ac:dyDescent="0.2">
      <c r="A608" s="239"/>
      <c r="B608" s="185" t="s">
        <v>4</v>
      </c>
      <c r="C608" s="212">
        <v>1E-3</v>
      </c>
      <c r="D608" s="213">
        <f t="shared" si="58"/>
        <v>7.5999999999999998E-2</v>
      </c>
      <c r="E608" s="214">
        <v>7.6999999999999999E-2</v>
      </c>
    </row>
    <row r="609" spans="1:5" ht="13.5" x14ac:dyDescent="0.2">
      <c r="A609" s="239"/>
      <c r="B609" s="185" t="s">
        <v>6</v>
      </c>
      <c r="C609" s="212">
        <v>1E-3</v>
      </c>
      <c r="D609" s="213">
        <f t="shared" si="58"/>
        <v>1.0999999999999999E-2</v>
      </c>
      <c r="E609" s="214">
        <v>1.2E-2</v>
      </c>
    </row>
    <row r="610" spans="1:5" ht="13.5" x14ac:dyDescent="0.2">
      <c r="A610" s="239"/>
      <c r="B610" s="185" t="s">
        <v>8</v>
      </c>
      <c r="C610" s="212">
        <v>0</v>
      </c>
      <c r="D610" s="213">
        <f t="shared" si="58"/>
        <v>1.9E-2</v>
      </c>
      <c r="E610" s="214">
        <v>1.9E-2</v>
      </c>
    </row>
    <row r="611" spans="1:5" ht="13.5" x14ac:dyDescent="0.2">
      <c r="A611" s="239"/>
      <c r="B611" s="185" t="s">
        <v>9</v>
      </c>
      <c r="C611" s="212">
        <v>2E-3</v>
      </c>
      <c r="D611" s="213">
        <f t="shared" si="58"/>
        <v>4.0999999999999995E-2</v>
      </c>
      <c r="E611" s="214">
        <v>4.2999999999999997E-2</v>
      </c>
    </row>
    <row r="612" spans="1:5" ht="13.5" x14ac:dyDescent="0.2">
      <c r="A612" s="239"/>
      <c r="B612" s="185" t="s">
        <v>10</v>
      </c>
      <c r="C612" s="212">
        <v>4.0000000000000001E-3</v>
      </c>
      <c r="D612" s="213">
        <f t="shared" si="58"/>
        <v>2.3E-2</v>
      </c>
      <c r="E612" s="214">
        <v>2.7E-2</v>
      </c>
    </row>
    <row r="613" spans="1:5" ht="13.5" x14ac:dyDescent="0.2">
      <c r="A613" s="239"/>
      <c r="B613" s="185" t="s">
        <v>5</v>
      </c>
      <c r="C613" s="212">
        <v>6.0000000000000001E-3</v>
      </c>
      <c r="D613" s="213">
        <f t="shared" si="58"/>
        <v>0.16300000000000001</v>
      </c>
      <c r="E613" s="214">
        <v>0.16900000000000001</v>
      </c>
    </row>
    <row r="614" spans="1:5" ht="13.5" x14ac:dyDescent="0.2">
      <c r="A614" s="239"/>
      <c r="B614" s="185" t="s">
        <v>12</v>
      </c>
      <c r="C614" s="212">
        <v>0</v>
      </c>
      <c r="D614" s="213">
        <f t="shared" si="58"/>
        <v>1.7000000000000001E-2</v>
      </c>
      <c r="E614" s="214">
        <v>1.7000000000000001E-2</v>
      </c>
    </row>
    <row r="615" spans="1:5" ht="13.5" x14ac:dyDescent="0.2">
      <c r="A615" s="239"/>
      <c r="B615" s="185" t="s">
        <v>14</v>
      </c>
      <c r="C615" s="212">
        <v>1E-3</v>
      </c>
      <c r="D615" s="213">
        <f t="shared" si="58"/>
        <v>7.4999999999999997E-2</v>
      </c>
      <c r="E615" s="214">
        <v>7.5999999999999998E-2</v>
      </c>
    </row>
    <row r="616" spans="1:5" ht="13.5" x14ac:dyDescent="0.2">
      <c r="A616" s="239"/>
      <c r="B616" s="185" t="s">
        <v>15</v>
      </c>
      <c r="C616" s="212">
        <v>0</v>
      </c>
      <c r="D616" s="213">
        <f t="shared" si="58"/>
        <v>5.7000000000000002E-2</v>
      </c>
      <c r="E616" s="214">
        <v>5.7000000000000002E-2</v>
      </c>
    </row>
    <row r="617" spans="1:5" ht="13.5" x14ac:dyDescent="0.2">
      <c r="A617" s="239"/>
      <c r="B617" s="185" t="s">
        <v>16</v>
      </c>
      <c r="C617" s="212">
        <v>1E-3</v>
      </c>
      <c r="D617" s="213">
        <f t="shared" si="58"/>
        <v>6.4000000000000001E-2</v>
      </c>
      <c r="E617" s="214">
        <v>6.5000000000000002E-2</v>
      </c>
    </row>
    <row r="618" spans="1:5" ht="13.5" x14ac:dyDescent="0.2">
      <c r="A618" s="239"/>
      <c r="B618" s="185" t="s">
        <v>17</v>
      </c>
      <c r="C618" s="212">
        <v>0</v>
      </c>
      <c r="D618" s="213">
        <f t="shared" si="58"/>
        <v>2.7E-2</v>
      </c>
      <c r="E618" s="214">
        <v>2.7E-2</v>
      </c>
    </row>
    <row r="619" spans="1:5" ht="13.5" x14ac:dyDescent="0.2">
      <c r="A619" s="239"/>
      <c r="B619" s="66" t="s">
        <v>138</v>
      </c>
      <c r="C619" s="212">
        <v>0</v>
      </c>
      <c r="D619" s="213">
        <f t="shared" si="58"/>
        <v>5.0000000000000001E-3</v>
      </c>
      <c r="E619" s="214">
        <v>5.0000000000000001E-3</v>
      </c>
    </row>
    <row r="620" spans="1:5" ht="13.5" x14ac:dyDescent="0.2">
      <c r="A620" s="239"/>
      <c r="B620" s="66" t="s">
        <v>18</v>
      </c>
      <c r="C620" s="212">
        <v>2E-3</v>
      </c>
      <c r="D620" s="213">
        <f t="shared" si="58"/>
        <v>2.7000000000000003E-2</v>
      </c>
      <c r="E620" s="214">
        <v>2.9000000000000001E-2</v>
      </c>
    </row>
    <row r="621" spans="1:5" ht="13.5" x14ac:dyDescent="0.2">
      <c r="A621" s="239"/>
      <c r="B621" s="185" t="s">
        <v>19</v>
      </c>
      <c r="C621" s="212">
        <v>1E-3</v>
      </c>
      <c r="D621" s="213">
        <f t="shared" si="58"/>
        <v>9.0000000000000011E-3</v>
      </c>
      <c r="E621" s="214">
        <v>0.01</v>
      </c>
    </row>
    <row r="622" spans="1:5" ht="13.5" x14ac:dyDescent="0.2">
      <c r="A622" s="239"/>
      <c r="B622" s="185" t="s">
        <v>20</v>
      </c>
      <c r="C622" s="212">
        <v>1E-3</v>
      </c>
      <c r="D622" s="213">
        <f t="shared" si="58"/>
        <v>5.3999999999999999E-2</v>
      </c>
      <c r="E622" s="214">
        <v>5.5E-2</v>
      </c>
    </row>
    <row r="623" spans="1:5" ht="13.5" x14ac:dyDescent="0.2">
      <c r="A623" s="239"/>
      <c r="B623" s="185" t="s">
        <v>57</v>
      </c>
      <c r="C623" s="212">
        <v>1E-3</v>
      </c>
      <c r="D623" s="213">
        <f t="shared" si="58"/>
        <v>7.4999999999999997E-2</v>
      </c>
      <c r="E623" s="214">
        <v>7.5999999999999998E-2</v>
      </c>
    </row>
    <row r="624" spans="1:5" ht="13.5" x14ac:dyDescent="0.2">
      <c r="A624" s="239"/>
      <c r="B624" s="185" t="s">
        <v>21</v>
      </c>
      <c r="C624" s="212">
        <v>0</v>
      </c>
      <c r="D624" s="213">
        <f t="shared" si="58"/>
        <v>3.1E-2</v>
      </c>
      <c r="E624" s="214">
        <v>3.1E-2</v>
      </c>
    </row>
    <row r="625" spans="1:7" ht="13.5" x14ac:dyDescent="0.2">
      <c r="A625" s="239"/>
      <c r="B625" s="185" t="s">
        <v>7</v>
      </c>
      <c r="C625" s="212">
        <v>0</v>
      </c>
      <c r="D625" s="213">
        <f t="shared" si="58"/>
        <v>8.4000000000000005E-2</v>
      </c>
      <c r="E625" s="214">
        <v>8.4000000000000005E-2</v>
      </c>
    </row>
    <row r="626" spans="1:7" ht="13.5" x14ac:dyDescent="0.2">
      <c r="A626" s="239"/>
      <c r="B626" s="66" t="s">
        <v>3</v>
      </c>
      <c r="C626" s="212">
        <v>1E-3</v>
      </c>
      <c r="D626" s="213">
        <f t="shared" si="58"/>
        <v>3.4000000000000002E-2</v>
      </c>
      <c r="E626" s="214">
        <v>3.5000000000000003E-2</v>
      </c>
    </row>
    <row r="627" spans="1:7" ht="13.5" x14ac:dyDescent="0.2">
      <c r="A627" s="239"/>
      <c r="B627" s="66" t="s">
        <v>139</v>
      </c>
      <c r="C627" s="212">
        <v>0</v>
      </c>
      <c r="D627" s="213">
        <f t="shared" si="58"/>
        <v>1.0999999999999999E-2</v>
      </c>
      <c r="E627" s="214">
        <v>1.0999999999999999E-2</v>
      </c>
    </row>
    <row r="628" spans="1:7" ht="13.5" x14ac:dyDescent="0.2">
      <c r="A628" s="240"/>
      <c r="B628" s="70"/>
      <c r="C628" s="215"/>
      <c r="D628" s="216"/>
      <c r="E628" s="217"/>
    </row>
    <row r="629" spans="1:7" ht="14.25" thickBot="1" x14ac:dyDescent="0.25">
      <c r="A629" s="241"/>
      <c r="B629" s="192" t="s">
        <v>22</v>
      </c>
      <c r="C629" s="218">
        <v>2.5999999999999999E-2</v>
      </c>
      <c r="D629" s="219">
        <f>E629-C629</f>
        <v>0.97399999999999998</v>
      </c>
      <c r="E629" s="220">
        <v>1</v>
      </c>
    </row>
    <row r="635" spans="1:7" ht="12.75" x14ac:dyDescent="0.2">
      <c r="A635" s="7" t="s">
        <v>63</v>
      </c>
    </row>
    <row r="637" spans="1:7" ht="13.15" customHeight="1" x14ac:dyDescent="0.2">
      <c r="A637" s="325"/>
      <c r="B637" s="326"/>
      <c r="C637" s="584" t="s">
        <v>112</v>
      </c>
      <c r="D637" s="667"/>
      <c r="E637" s="667"/>
      <c r="F637" s="667"/>
      <c r="G637" s="668"/>
    </row>
    <row r="638" spans="1:7" x14ac:dyDescent="0.2">
      <c r="A638" s="327"/>
      <c r="B638" s="328"/>
      <c r="C638" s="581" t="s">
        <v>54</v>
      </c>
      <c r="D638" s="669"/>
      <c r="E638" s="669"/>
      <c r="F638" s="669"/>
      <c r="G638" s="670"/>
    </row>
    <row r="639" spans="1:7" ht="52.15" customHeight="1" x14ac:dyDescent="0.2">
      <c r="A639" s="327"/>
      <c r="B639" s="328"/>
      <c r="C639" s="335" t="s">
        <v>38</v>
      </c>
      <c r="D639" s="336">
        <v>2010</v>
      </c>
      <c r="E639" s="337">
        <v>2005</v>
      </c>
      <c r="F639" s="338">
        <v>2000</v>
      </c>
      <c r="G639" s="339" t="s">
        <v>64</v>
      </c>
    </row>
    <row r="640" spans="1:7" ht="13.5" x14ac:dyDescent="0.25">
      <c r="A640" s="331" t="s">
        <v>26</v>
      </c>
      <c r="B640" s="332" t="s">
        <v>1</v>
      </c>
      <c r="C640" s="355">
        <f t="shared" ref="C640:D669" si="59">C6</f>
        <v>15</v>
      </c>
      <c r="D640" s="340">
        <f t="shared" si="59"/>
        <v>0.40540540540540543</v>
      </c>
      <c r="E640" s="341">
        <v>0.41899999999999998</v>
      </c>
      <c r="F640" s="342">
        <v>0.5</v>
      </c>
      <c r="G640" s="343">
        <f>E640-F640</f>
        <v>-8.1000000000000016E-2</v>
      </c>
    </row>
    <row r="641" spans="1:9" ht="13.5" x14ac:dyDescent="0.25">
      <c r="A641" s="329"/>
      <c r="B641" s="333" t="s">
        <v>2</v>
      </c>
      <c r="C641" s="356">
        <f t="shared" si="59"/>
        <v>31</v>
      </c>
      <c r="D641" s="344">
        <f t="shared" si="59"/>
        <v>0.75609756097560976</v>
      </c>
      <c r="E641" s="345">
        <v>0.92900000000000005</v>
      </c>
      <c r="F641" s="346">
        <v>0.88235294117647056</v>
      </c>
      <c r="G641" s="347">
        <f>E641-F641</f>
        <v>4.6647058823529486E-2</v>
      </c>
    </row>
    <row r="642" spans="1:9" ht="13.5" x14ac:dyDescent="0.25">
      <c r="A642" s="329"/>
      <c r="B642" s="333" t="s">
        <v>41</v>
      </c>
      <c r="C642" s="356">
        <f t="shared" si="59"/>
        <v>3</v>
      </c>
      <c r="D642" s="344">
        <f t="shared" si="59"/>
        <v>0.5</v>
      </c>
      <c r="E642" s="345"/>
      <c r="F642" s="346"/>
      <c r="G642" s="347"/>
      <c r="I642" s="80"/>
    </row>
    <row r="643" spans="1:9" ht="13.5" x14ac:dyDescent="0.25">
      <c r="A643" s="329"/>
      <c r="B643" s="333" t="s">
        <v>34</v>
      </c>
      <c r="C643" s="356">
        <f t="shared" si="59"/>
        <v>53</v>
      </c>
      <c r="D643" s="344">
        <f t="shared" si="59"/>
        <v>0.98148148148148151</v>
      </c>
      <c r="E643" s="345"/>
      <c r="F643" s="346"/>
      <c r="G643" s="347"/>
      <c r="I643" s="80"/>
    </row>
    <row r="644" spans="1:9" ht="13.5" x14ac:dyDescent="0.25">
      <c r="A644" s="329"/>
      <c r="B644" s="333" t="s">
        <v>13</v>
      </c>
      <c r="C644" s="356">
        <f t="shared" si="59"/>
        <v>33</v>
      </c>
      <c r="D644" s="344">
        <f t="shared" si="59"/>
        <v>0.91666666666666663</v>
      </c>
      <c r="E644" s="345">
        <v>1</v>
      </c>
      <c r="F644" s="346"/>
      <c r="G644" s="347"/>
      <c r="I644" s="80"/>
    </row>
    <row r="645" spans="1:9" ht="13.5" x14ac:dyDescent="0.25">
      <c r="A645" s="329"/>
      <c r="B645" s="333" t="s">
        <v>4</v>
      </c>
      <c r="C645" s="356">
        <f t="shared" si="59"/>
        <v>36</v>
      </c>
      <c r="D645" s="344">
        <f t="shared" si="59"/>
        <v>0.8571428571428571</v>
      </c>
      <c r="E645" s="345">
        <v>0.64500000000000002</v>
      </c>
      <c r="F645" s="346"/>
      <c r="G645" s="347"/>
      <c r="I645" s="80"/>
    </row>
    <row r="646" spans="1:9" ht="13.5" x14ac:dyDescent="0.25">
      <c r="A646" s="329"/>
      <c r="B646" s="333" t="s">
        <v>6</v>
      </c>
      <c r="C646" s="356">
        <f t="shared" si="59"/>
        <v>4</v>
      </c>
      <c r="D646" s="348">
        <f t="shared" si="59"/>
        <v>0.66666666666666663</v>
      </c>
      <c r="E646" s="345">
        <v>0.9</v>
      </c>
      <c r="F646" s="346">
        <v>0.8</v>
      </c>
      <c r="G646" s="347">
        <f>E646-F646</f>
        <v>9.9999999999999978E-2</v>
      </c>
      <c r="I646" s="80"/>
    </row>
    <row r="647" spans="1:9" ht="13.5" x14ac:dyDescent="0.25">
      <c r="A647" s="329"/>
      <c r="B647" s="333" t="s">
        <v>8</v>
      </c>
      <c r="C647" s="356">
        <f t="shared" si="59"/>
        <v>10</v>
      </c>
      <c r="D647" s="344">
        <f t="shared" si="59"/>
        <v>0.55555555555555558</v>
      </c>
      <c r="E647" s="345">
        <v>0.4</v>
      </c>
      <c r="F647" s="346"/>
      <c r="G647" s="347"/>
      <c r="I647" s="80"/>
    </row>
    <row r="648" spans="1:9" ht="13.5" x14ac:dyDescent="0.25">
      <c r="A648" s="329"/>
      <c r="B648" s="333" t="s">
        <v>9</v>
      </c>
      <c r="C648" s="356">
        <f t="shared" si="59"/>
        <v>13</v>
      </c>
      <c r="D648" s="344">
        <f t="shared" si="59"/>
        <v>0.31707317073170732</v>
      </c>
      <c r="E648" s="345">
        <v>0.45700000000000002</v>
      </c>
      <c r="F648" s="346">
        <v>0.38596491228070179</v>
      </c>
      <c r="G648" s="347">
        <f>E648-F648</f>
        <v>7.1035087719298229E-2</v>
      </c>
      <c r="I648" s="80"/>
    </row>
    <row r="649" spans="1:9" ht="13.5" x14ac:dyDescent="0.25">
      <c r="A649" s="329"/>
      <c r="B649" s="333" t="s">
        <v>10</v>
      </c>
      <c r="C649" s="356">
        <f t="shared" si="59"/>
        <v>30</v>
      </c>
      <c r="D649" s="344">
        <f t="shared" si="59"/>
        <v>0.75</v>
      </c>
      <c r="E649" s="345">
        <v>0.72699999999999998</v>
      </c>
      <c r="F649" s="346">
        <v>0.91666666666666674</v>
      </c>
      <c r="G649" s="347">
        <f>E649-F649</f>
        <v>-0.18966666666666676</v>
      </c>
      <c r="I649" s="80"/>
    </row>
    <row r="650" spans="1:9" ht="13.5" x14ac:dyDescent="0.25">
      <c r="A650" s="329"/>
      <c r="B650" s="333" t="s">
        <v>42</v>
      </c>
      <c r="C650" s="356">
        <f t="shared" si="59"/>
        <v>15</v>
      </c>
      <c r="D650" s="344">
        <f t="shared" si="59"/>
        <v>0.9375</v>
      </c>
      <c r="E650" s="345"/>
      <c r="F650" s="346"/>
      <c r="G650" s="347"/>
      <c r="I650" s="80"/>
    </row>
    <row r="651" spans="1:9" ht="13.5" x14ac:dyDescent="0.25">
      <c r="A651" s="329"/>
      <c r="B651" s="333" t="s">
        <v>5</v>
      </c>
      <c r="C651" s="356">
        <f t="shared" si="59"/>
        <v>80</v>
      </c>
      <c r="D651" s="344">
        <f t="shared" si="59"/>
        <v>0.76190476190476186</v>
      </c>
      <c r="E651" s="345">
        <v>0.73499999999999999</v>
      </c>
      <c r="F651" s="346">
        <v>0.71276595744680848</v>
      </c>
      <c r="G651" s="347">
        <f>E651-F651</f>
        <v>2.2234042553191502E-2</v>
      </c>
      <c r="I651" s="80"/>
    </row>
    <row r="652" spans="1:9" ht="13.5" x14ac:dyDescent="0.25">
      <c r="A652" s="329"/>
      <c r="B652" s="333" t="s">
        <v>12</v>
      </c>
      <c r="C652" s="356">
        <f t="shared" si="59"/>
        <v>30</v>
      </c>
      <c r="D652" s="344">
        <f t="shared" si="59"/>
        <v>0.967741935483871</v>
      </c>
      <c r="E652" s="345">
        <v>1</v>
      </c>
      <c r="F652" s="346">
        <v>1</v>
      </c>
      <c r="G652" s="347">
        <f>E652-F652</f>
        <v>0</v>
      </c>
      <c r="I652" s="80"/>
    </row>
    <row r="653" spans="1:9" ht="13.5" x14ac:dyDescent="0.25">
      <c r="A653" s="329"/>
      <c r="B653" s="333" t="s">
        <v>14</v>
      </c>
      <c r="C653" s="356">
        <f t="shared" si="59"/>
        <v>35</v>
      </c>
      <c r="D653" s="344">
        <f t="shared" si="59"/>
        <v>0.72916666666666663</v>
      </c>
      <c r="E653" s="345">
        <v>0.78700000000000003</v>
      </c>
      <c r="F653" s="346">
        <v>0.91176470588235292</v>
      </c>
      <c r="G653" s="347">
        <f>E653-F653</f>
        <v>-0.12476470588235289</v>
      </c>
      <c r="I653" s="80"/>
    </row>
    <row r="654" spans="1:9" ht="13.5" x14ac:dyDescent="0.25">
      <c r="A654" s="329"/>
      <c r="B654" s="333" t="s">
        <v>15</v>
      </c>
      <c r="C654" s="356">
        <f t="shared" si="59"/>
        <v>26</v>
      </c>
      <c r="D654" s="344">
        <f t="shared" si="59"/>
        <v>0.76470588235294112</v>
      </c>
      <c r="E654" s="345">
        <v>0.87</v>
      </c>
      <c r="F654" s="346"/>
      <c r="G654" s="347"/>
      <c r="I654" s="80"/>
    </row>
    <row r="655" spans="1:9" ht="13.5" x14ac:dyDescent="0.25">
      <c r="A655" s="329"/>
      <c r="B655" s="333" t="s">
        <v>16</v>
      </c>
      <c r="C655" s="356">
        <f t="shared" si="59"/>
        <v>74</v>
      </c>
      <c r="D655" s="344">
        <f t="shared" si="59"/>
        <v>0.63793103448275867</v>
      </c>
      <c r="E655" s="349">
        <v>0.192</v>
      </c>
      <c r="F655" s="346"/>
      <c r="G655" s="347"/>
      <c r="I655" s="80"/>
    </row>
    <row r="656" spans="1:9" ht="13.5" x14ac:dyDescent="0.25">
      <c r="A656" s="329"/>
      <c r="B656" s="333" t="s">
        <v>35</v>
      </c>
      <c r="C656" s="356">
        <f t="shared" si="59"/>
        <v>24</v>
      </c>
      <c r="D656" s="344">
        <f t="shared" si="59"/>
        <v>0.8571428571428571</v>
      </c>
      <c r="E656" s="345"/>
      <c r="F656" s="346"/>
      <c r="G656" s="347"/>
      <c r="I656" s="80"/>
    </row>
    <row r="657" spans="1:9" ht="13.5" x14ac:dyDescent="0.25">
      <c r="A657" s="329"/>
      <c r="B657" s="333" t="s">
        <v>17</v>
      </c>
      <c r="C657" s="356">
        <f t="shared" si="59"/>
        <v>3</v>
      </c>
      <c r="D657" s="344">
        <f t="shared" si="59"/>
        <v>0.75</v>
      </c>
      <c r="E657" s="345">
        <v>0.81799999999999995</v>
      </c>
      <c r="F657" s="346"/>
      <c r="G657" s="347"/>
      <c r="I657" s="80"/>
    </row>
    <row r="658" spans="1:9" ht="13.5" x14ac:dyDescent="0.25">
      <c r="A658" s="329"/>
      <c r="B658" s="333" t="s">
        <v>138</v>
      </c>
      <c r="C658" s="356">
        <f t="shared" si="59"/>
        <v>0</v>
      </c>
      <c r="D658" s="344">
        <f t="shared" si="59"/>
        <v>0</v>
      </c>
      <c r="E658" s="345">
        <v>0</v>
      </c>
      <c r="F658" s="346"/>
      <c r="G658" s="347"/>
    </row>
    <row r="659" spans="1:9" ht="13.5" x14ac:dyDescent="0.25">
      <c r="A659" s="329"/>
      <c r="B659" s="333" t="s">
        <v>18</v>
      </c>
      <c r="C659" s="356">
        <f t="shared" si="59"/>
        <v>9</v>
      </c>
      <c r="D659" s="344">
        <f t="shared" si="59"/>
        <v>0.75</v>
      </c>
      <c r="E659" s="345">
        <v>0.82599999999999996</v>
      </c>
      <c r="F659" s="346">
        <v>0.77083333333333326</v>
      </c>
      <c r="G659" s="347">
        <f>E659-F659</f>
        <v>5.5166666666666697E-2</v>
      </c>
    </row>
    <row r="660" spans="1:9" ht="13.5" x14ac:dyDescent="0.25">
      <c r="A660" s="329"/>
      <c r="B660" s="333" t="s">
        <v>19</v>
      </c>
      <c r="C660" s="356">
        <f t="shared" si="59"/>
        <v>2</v>
      </c>
      <c r="D660" s="344">
        <f t="shared" si="59"/>
        <v>0.13333333333333333</v>
      </c>
      <c r="E660" s="345">
        <v>0.125</v>
      </c>
      <c r="F660" s="346">
        <v>0.40625</v>
      </c>
      <c r="G660" s="347">
        <f>E660-F660</f>
        <v>-0.28125</v>
      </c>
    </row>
    <row r="661" spans="1:9" ht="13.5" x14ac:dyDescent="0.25">
      <c r="A661" s="329"/>
      <c r="B661" s="333" t="s">
        <v>20</v>
      </c>
      <c r="C661" s="356">
        <f t="shared" si="59"/>
        <v>36</v>
      </c>
      <c r="D661" s="344">
        <f t="shared" si="59"/>
        <v>0.73469387755102045</v>
      </c>
      <c r="E661" s="345">
        <v>0.25</v>
      </c>
      <c r="F661" s="346"/>
      <c r="G661" s="347"/>
    </row>
    <row r="662" spans="1:9" ht="13.5" x14ac:dyDescent="0.25">
      <c r="A662" s="329"/>
      <c r="B662" s="333" t="s">
        <v>36</v>
      </c>
      <c r="C662" s="356">
        <f t="shared" si="59"/>
        <v>14</v>
      </c>
      <c r="D662" s="344">
        <f t="shared" si="59"/>
        <v>0.53846153846153844</v>
      </c>
      <c r="E662" s="345"/>
      <c r="F662" s="346"/>
      <c r="G662" s="347"/>
    </row>
    <row r="663" spans="1:9" ht="13.5" x14ac:dyDescent="0.25">
      <c r="A663" s="329"/>
      <c r="B663" s="333" t="s">
        <v>37</v>
      </c>
      <c r="C663" s="356">
        <f t="shared" si="59"/>
        <v>30</v>
      </c>
      <c r="D663" s="344">
        <f t="shared" si="59"/>
        <v>1</v>
      </c>
      <c r="E663" s="345"/>
      <c r="F663" s="346"/>
      <c r="G663" s="347"/>
    </row>
    <row r="664" spans="1:9" ht="13.5" x14ac:dyDescent="0.25">
      <c r="A664" s="329"/>
      <c r="B664" s="333" t="s">
        <v>40</v>
      </c>
      <c r="C664" s="356">
        <f t="shared" si="59"/>
        <v>26</v>
      </c>
      <c r="D664" s="344">
        <f t="shared" si="59"/>
        <v>0.45614035087719296</v>
      </c>
      <c r="E664" s="345">
        <v>0.623</v>
      </c>
      <c r="F664" s="346">
        <v>0.69354838709677424</v>
      </c>
      <c r="G664" s="347">
        <f>E664-F664</f>
        <v>-7.0548387096774245E-2</v>
      </c>
    </row>
    <row r="665" spans="1:9" ht="13.5" x14ac:dyDescent="0.25">
      <c r="A665" s="329"/>
      <c r="B665" s="333" t="s">
        <v>21</v>
      </c>
      <c r="C665" s="356">
        <f t="shared" si="59"/>
        <v>19</v>
      </c>
      <c r="D665" s="344">
        <f t="shared" si="59"/>
        <v>0.82608695652173914</v>
      </c>
      <c r="E665" s="345">
        <v>0.88</v>
      </c>
      <c r="F665" s="346">
        <v>0.92</v>
      </c>
      <c r="G665" s="347">
        <f>E665-F665</f>
        <v>-4.0000000000000036E-2</v>
      </c>
    </row>
    <row r="666" spans="1:9" ht="13.5" x14ac:dyDescent="0.25">
      <c r="A666" s="329"/>
      <c r="B666" s="333" t="s">
        <v>7</v>
      </c>
      <c r="C666" s="356">
        <f t="shared" si="59"/>
        <v>34</v>
      </c>
      <c r="D666" s="344">
        <f t="shared" si="59"/>
        <v>0.49275362318840582</v>
      </c>
      <c r="E666" s="345">
        <v>0.54400000000000004</v>
      </c>
      <c r="F666" s="346">
        <v>0.61290322580645162</v>
      </c>
      <c r="G666" s="347">
        <f>E666-F666</f>
        <v>-6.8903225806451585E-2</v>
      </c>
    </row>
    <row r="667" spans="1:9" ht="13.5" x14ac:dyDescent="0.25">
      <c r="A667" s="329"/>
      <c r="B667" s="333" t="s">
        <v>32</v>
      </c>
      <c r="C667" s="356">
        <f t="shared" si="59"/>
        <v>2</v>
      </c>
      <c r="D667" s="344">
        <f t="shared" si="59"/>
        <v>0.11764705882352941</v>
      </c>
      <c r="E667" s="345"/>
      <c r="F667" s="346">
        <v>0</v>
      </c>
      <c r="G667" s="347"/>
    </row>
    <row r="668" spans="1:9" ht="13.5" x14ac:dyDescent="0.25">
      <c r="A668" s="329"/>
      <c r="B668" s="333" t="s">
        <v>3</v>
      </c>
      <c r="C668" s="356">
        <f t="shared" si="59"/>
        <v>5</v>
      </c>
      <c r="D668" s="344">
        <f t="shared" si="59"/>
        <v>0.26315789473684209</v>
      </c>
      <c r="E668" s="345">
        <v>0.57099999999999995</v>
      </c>
      <c r="F668" s="346">
        <v>0.63636363636363635</v>
      </c>
      <c r="G668" s="347">
        <f>E668-F668</f>
        <v>-6.5363636363636402E-2</v>
      </c>
    </row>
    <row r="669" spans="1:9" ht="13.5" x14ac:dyDescent="0.25">
      <c r="A669" s="329"/>
      <c r="B669" s="333" t="s">
        <v>139</v>
      </c>
      <c r="C669" s="356">
        <f t="shared" si="59"/>
        <v>7</v>
      </c>
      <c r="D669" s="344">
        <f t="shared" si="59"/>
        <v>0.30434782608695654</v>
      </c>
      <c r="E669" s="345">
        <v>0.111</v>
      </c>
      <c r="F669" s="346">
        <v>0.3289473684210526</v>
      </c>
      <c r="G669" s="347">
        <f>E669-F669</f>
        <v>-0.21794736842105261</v>
      </c>
      <c r="I669" s="80"/>
    </row>
    <row r="670" spans="1:9" ht="13.5" x14ac:dyDescent="0.25">
      <c r="A670" s="329"/>
      <c r="B670" s="334"/>
      <c r="C670" s="356"/>
      <c r="D670" s="344"/>
      <c r="E670" s="345"/>
      <c r="F670" s="346"/>
      <c r="G670" s="347"/>
    </row>
    <row r="671" spans="1:9" ht="13.5" x14ac:dyDescent="0.25">
      <c r="A671" s="330"/>
      <c r="B671" s="354" t="s">
        <v>22</v>
      </c>
      <c r="C671" s="357">
        <f>C37</f>
        <v>699</v>
      </c>
      <c r="D671" s="351">
        <f>D37</f>
        <v>0.6669847328244275</v>
      </c>
      <c r="E671" s="359">
        <v>0.625</v>
      </c>
      <c r="F671" s="352">
        <v>0.65331491712707179</v>
      </c>
      <c r="G671" s="353">
        <f>E671-F671</f>
        <v>-2.8314917127071793E-2</v>
      </c>
    </row>
    <row r="673" spans="1:7" ht="13.15" customHeight="1" x14ac:dyDescent="0.2">
      <c r="A673" s="325"/>
      <c r="B673" s="326"/>
      <c r="C673" s="584" t="s">
        <v>113</v>
      </c>
      <c r="D673" s="667"/>
      <c r="E673" s="667"/>
      <c r="F673" s="667"/>
      <c r="G673" s="668"/>
    </row>
    <row r="674" spans="1:7" x14ac:dyDescent="0.2">
      <c r="A674" s="327"/>
      <c r="B674" s="328"/>
      <c r="C674" s="581" t="s">
        <v>54</v>
      </c>
      <c r="D674" s="669"/>
      <c r="E674" s="669"/>
      <c r="F674" s="669"/>
      <c r="G674" s="670"/>
    </row>
    <row r="675" spans="1:7" ht="52.15" customHeight="1" x14ac:dyDescent="0.2">
      <c r="A675" s="327"/>
      <c r="B675" s="328"/>
      <c r="C675" s="335" t="s">
        <v>38</v>
      </c>
      <c r="D675" s="336">
        <v>2010</v>
      </c>
      <c r="E675" s="337">
        <v>2005</v>
      </c>
      <c r="F675" s="338">
        <v>2000</v>
      </c>
      <c r="G675" s="339" t="s">
        <v>64</v>
      </c>
    </row>
    <row r="676" spans="1:7" ht="13.5" x14ac:dyDescent="0.25">
      <c r="A676" s="331" t="s">
        <v>26</v>
      </c>
      <c r="B676" s="332" t="s">
        <v>1</v>
      </c>
      <c r="C676" s="355">
        <f t="shared" ref="C676:C705" si="60">G6</f>
        <v>0</v>
      </c>
      <c r="D676" s="340">
        <f>D6</f>
        <v>0.40540540540540543</v>
      </c>
      <c r="E676" s="341">
        <v>0</v>
      </c>
      <c r="F676" s="342">
        <v>0</v>
      </c>
      <c r="G676" s="343">
        <f>E676-F676</f>
        <v>0</v>
      </c>
    </row>
    <row r="677" spans="1:7" ht="13.5" x14ac:dyDescent="0.25">
      <c r="A677" s="329"/>
      <c r="B677" s="333" t="s">
        <v>2</v>
      </c>
      <c r="C677" s="356">
        <f t="shared" si="60"/>
        <v>2</v>
      </c>
      <c r="D677" s="344">
        <f t="shared" ref="D677:D705" si="61">D7</f>
        <v>0.75609756097560976</v>
      </c>
      <c r="E677" s="345">
        <v>0</v>
      </c>
      <c r="F677" s="346">
        <v>2.9411764705882356E-2</v>
      </c>
      <c r="G677" s="347">
        <f t="shared" ref="G677:G687" si="62">E677-F677</f>
        <v>-2.9411764705882356E-2</v>
      </c>
    </row>
    <row r="678" spans="1:7" ht="13.5" x14ac:dyDescent="0.25">
      <c r="A678" s="329"/>
      <c r="B678" s="333" t="s">
        <v>41</v>
      </c>
      <c r="C678" s="356">
        <f t="shared" si="60"/>
        <v>0</v>
      </c>
      <c r="D678" s="344">
        <f t="shared" si="61"/>
        <v>0.5</v>
      </c>
      <c r="E678" s="345"/>
      <c r="F678" s="346"/>
      <c r="G678" s="347"/>
    </row>
    <row r="679" spans="1:7" ht="13.5" x14ac:dyDescent="0.25">
      <c r="A679" s="329"/>
      <c r="B679" s="333" t="s">
        <v>34</v>
      </c>
      <c r="C679" s="356">
        <f t="shared" si="60"/>
        <v>0</v>
      </c>
      <c r="D679" s="344">
        <f t="shared" si="61"/>
        <v>0.98148148148148151</v>
      </c>
      <c r="E679" s="345"/>
      <c r="F679" s="346"/>
      <c r="G679" s="347"/>
    </row>
    <row r="680" spans="1:7" ht="13.5" x14ac:dyDescent="0.25">
      <c r="A680" s="329"/>
      <c r="B680" s="333" t="s">
        <v>13</v>
      </c>
      <c r="C680" s="356">
        <f t="shared" si="60"/>
        <v>1</v>
      </c>
      <c r="D680" s="344">
        <f t="shared" si="61"/>
        <v>0.91666666666666663</v>
      </c>
      <c r="E680" s="345">
        <v>0</v>
      </c>
      <c r="F680" s="346"/>
      <c r="G680" s="347">
        <f t="shared" si="62"/>
        <v>0</v>
      </c>
    </row>
    <row r="681" spans="1:7" ht="13.5" x14ac:dyDescent="0.25">
      <c r="A681" s="329"/>
      <c r="B681" s="333" t="s">
        <v>4</v>
      </c>
      <c r="C681" s="356">
        <f t="shared" si="60"/>
        <v>0</v>
      </c>
      <c r="D681" s="344">
        <f t="shared" si="61"/>
        <v>0.8571428571428571</v>
      </c>
      <c r="E681" s="345">
        <v>1.6E-2</v>
      </c>
      <c r="F681" s="346"/>
      <c r="G681" s="347"/>
    </row>
    <row r="682" spans="1:7" ht="13.5" x14ac:dyDescent="0.25">
      <c r="A682" s="329"/>
      <c r="B682" s="333" t="s">
        <v>6</v>
      </c>
      <c r="C682" s="356">
        <f t="shared" si="60"/>
        <v>0</v>
      </c>
      <c r="D682" s="348">
        <f t="shared" si="61"/>
        <v>0.66666666666666663</v>
      </c>
      <c r="E682" s="345">
        <v>0</v>
      </c>
      <c r="F682" s="346">
        <v>0</v>
      </c>
      <c r="G682" s="347">
        <f t="shared" si="62"/>
        <v>0</v>
      </c>
    </row>
    <row r="683" spans="1:7" ht="13.5" x14ac:dyDescent="0.25">
      <c r="A683" s="329"/>
      <c r="B683" s="333" t="s">
        <v>8</v>
      </c>
      <c r="C683" s="356">
        <f t="shared" si="60"/>
        <v>0</v>
      </c>
      <c r="D683" s="344">
        <f t="shared" si="61"/>
        <v>0.55555555555555558</v>
      </c>
      <c r="E683" s="345">
        <v>0</v>
      </c>
      <c r="F683" s="346"/>
      <c r="G683" s="347">
        <f t="shared" si="62"/>
        <v>0</v>
      </c>
    </row>
    <row r="684" spans="1:7" ht="13.5" x14ac:dyDescent="0.25">
      <c r="A684" s="329"/>
      <c r="B684" s="333" t="s">
        <v>9</v>
      </c>
      <c r="C684" s="356">
        <f t="shared" si="60"/>
        <v>3</v>
      </c>
      <c r="D684" s="344">
        <f t="shared" si="61"/>
        <v>0.31707317073170732</v>
      </c>
      <c r="E684" s="345">
        <v>0.14299999999999999</v>
      </c>
      <c r="F684" s="346">
        <v>1.7543859649122806E-2</v>
      </c>
      <c r="G684" s="347">
        <f t="shared" si="62"/>
        <v>0.12545614035087718</v>
      </c>
    </row>
    <row r="685" spans="1:7" ht="13.5" x14ac:dyDescent="0.25">
      <c r="A685" s="329"/>
      <c r="B685" s="333" t="s">
        <v>10</v>
      </c>
      <c r="C685" s="356">
        <f t="shared" si="60"/>
        <v>1</v>
      </c>
      <c r="D685" s="344">
        <f t="shared" si="61"/>
        <v>0.75</v>
      </c>
      <c r="E685" s="345">
        <v>0</v>
      </c>
      <c r="F685" s="346">
        <v>0</v>
      </c>
      <c r="G685" s="347">
        <f t="shared" si="62"/>
        <v>0</v>
      </c>
    </row>
    <row r="686" spans="1:7" ht="13.5" x14ac:dyDescent="0.25">
      <c r="A686" s="329"/>
      <c r="B686" s="333" t="s">
        <v>42</v>
      </c>
      <c r="C686" s="356">
        <f t="shared" si="60"/>
        <v>0</v>
      </c>
      <c r="D686" s="344">
        <f t="shared" si="61"/>
        <v>0.9375</v>
      </c>
      <c r="E686" s="345"/>
      <c r="F686" s="346"/>
      <c r="G686" s="347">
        <f t="shared" si="62"/>
        <v>0</v>
      </c>
    </row>
    <row r="687" spans="1:7" ht="13.5" x14ac:dyDescent="0.25">
      <c r="A687" s="329"/>
      <c r="B687" s="333" t="s">
        <v>5</v>
      </c>
      <c r="C687" s="356">
        <f t="shared" si="60"/>
        <v>2</v>
      </c>
      <c r="D687" s="344">
        <f t="shared" si="61"/>
        <v>0.76190476190476186</v>
      </c>
      <c r="E687" s="345">
        <v>0</v>
      </c>
      <c r="F687" s="346">
        <v>0</v>
      </c>
      <c r="G687" s="347">
        <f t="shared" si="62"/>
        <v>0</v>
      </c>
    </row>
    <row r="688" spans="1:7" ht="13.5" x14ac:dyDescent="0.25">
      <c r="A688" s="329"/>
      <c r="B688" s="333" t="s">
        <v>12</v>
      </c>
      <c r="C688" s="356">
        <f t="shared" si="60"/>
        <v>0</v>
      </c>
      <c r="D688" s="344">
        <f t="shared" si="61"/>
        <v>0.967741935483871</v>
      </c>
      <c r="E688" s="345">
        <v>0</v>
      </c>
      <c r="F688" s="346">
        <v>0</v>
      </c>
      <c r="G688" s="347"/>
    </row>
    <row r="689" spans="1:7" ht="13.5" x14ac:dyDescent="0.25">
      <c r="A689" s="329"/>
      <c r="B689" s="333" t="s">
        <v>14</v>
      </c>
      <c r="C689" s="356">
        <f t="shared" si="60"/>
        <v>1</v>
      </c>
      <c r="D689" s="344">
        <f t="shared" si="61"/>
        <v>0.72916666666666663</v>
      </c>
      <c r="E689" s="345">
        <v>0</v>
      </c>
      <c r="F689" s="346">
        <v>0</v>
      </c>
      <c r="G689" s="347"/>
    </row>
    <row r="690" spans="1:7" ht="13.5" x14ac:dyDescent="0.25">
      <c r="A690" s="329"/>
      <c r="B690" s="333" t="s">
        <v>15</v>
      </c>
      <c r="C690" s="356">
        <f t="shared" si="60"/>
        <v>2</v>
      </c>
      <c r="D690" s="344">
        <f t="shared" si="61"/>
        <v>0.76470588235294112</v>
      </c>
      <c r="E690" s="345">
        <v>2.1999999999999999E-2</v>
      </c>
      <c r="F690" s="346"/>
      <c r="G690" s="347"/>
    </row>
    <row r="691" spans="1:7" ht="13.5" x14ac:dyDescent="0.25">
      <c r="A691" s="329"/>
      <c r="B691" s="333" t="s">
        <v>16</v>
      </c>
      <c r="C691" s="356">
        <f t="shared" si="60"/>
        <v>29</v>
      </c>
      <c r="D691" s="344">
        <f t="shared" si="61"/>
        <v>0.63793103448275867</v>
      </c>
      <c r="E691" s="349">
        <v>0</v>
      </c>
      <c r="F691" s="346"/>
      <c r="G691" s="347">
        <f>E691-F691</f>
        <v>0</v>
      </c>
    </row>
    <row r="692" spans="1:7" ht="13.5" x14ac:dyDescent="0.25">
      <c r="A692" s="329"/>
      <c r="B692" s="333" t="s">
        <v>35</v>
      </c>
      <c r="C692" s="356">
        <f t="shared" si="60"/>
        <v>0</v>
      </c>
      <c r="D692" s="344">
        <f t="shared" si="61"/>
        <v>0.8571428571428571</v>
      </c>
      <c r="E692" s="345"/>
      <c r="F692" s="346"/>
      <c r="G692" s="347">
        <f>E692-F692</f>
        <v>0</v>
      </c>
    </row>
    <row r="693" spans="1:7" ht="13.5" x14ac:dyDescent="0.25">
      <c r="A693" s="329"/>
      <c r="B693" s="333" t="s">
        <v>17</v>
      </c>
      <c r="C693" s="356">
        <f t="shared" si="60"/>
        <v>0</v>
      </c>
      <c r="D693" s="344">
        <f t="shared" si="61"/>
        <v>0.75</v>
      </c>
      <c r="E693" s="345">
        <v>0</v>
      </c>
      <c r="F693" s="346"/>
      <c r="G693" s="347"/>
    </row>
    <row r="694" spans="1:7" ht="13.5" x14ac:dyDescent="0.25">
      <c r="A694" s="329"/>
      <c r="B694" s="333" t="s">
        <v>138</v>
      </c>
      <c r="C694" s="356">
        <f t="shared" si="60"/>
        <v>0</v>
      </c>
      <c r="D694" s="344">
        <f t="shared" si="61"/>
        <v>0</v>
      </c>
      <c r="E694" s="345">
        <v>0</v>
      </c>
      <c r="F694" s="346"/>
      <c r="G694" s="347">
        <f>E694-F694</f>
        <v>0</v>
      </c>
    </row>
    <row r="695" spans="1:7" ht="13.5" x14ac:dyDescent="0.25">
      <c r="A695" s="329"/>
      <c r="B695" s="333" t="s">
        <v>18</v>
      </c>
      <c r="C695" s="356">
        <f t="shared" si="60"/>
        <v>1</v>
      </c>
      <c r="D695" s="344">
        <f t="shared" si="61"/>
        <v>0.75</v>
      </c>
      <c r="E695" s="345">
        <v>4.2999999999999997E-2</v>
      </c>
      <c r="F695" s="346">
        <v>2.0833333333333336E-2</v>
      </c>
      <c r="G695" s="347">
        <f>E695-F695</f>
        <v>2.2166666666666661E-2</v>
      </c>
    </row>
    <row r="696" spans="1:7" ht="13.5" x14ac:dyDescent="0.25">
      <c r="A696" s="329"/>
      <c r="B696" s="333" t="s">
        <v>19</v>
      </c>
      <c r="C696" s="356">
        <f t="shared" si="60"/>
        <v>11</v>
      </c>
      <c r="D696" s="344">
        <f t="shared" si="61"/>
        <v>0.13333333333333333</v>
      </c>
      <c r="E696" s="345">
        <v>0.625</v>
      </c>
      <c r="F696" s="346">
        <v>9.375E-2</v>
      </c>
      <c r="G696" s="347">
        <f>E696-F696</f>
        <v>0.53125</v>
      </c>
    </row>
    <row r="697" spans="1:7" ht="13.5" x14ac:dyDescent="0.25">
      <c r="A697" s="329"/>
      <c r="B697" s="333" t="s">
        <v>20</v>
      </c>
      <c r="C697" s="356">
        <f t="shared" si="60"/>
        <v>0</v>
      </c>
      <c r="D697" s="344">
        <f t="shared" si="61"/>
        <v>0.73469387755102045</v>
      </c>
      <c r="E697" s="345">
        <v>0</v>
      </c>
      <c r="F697" s="346"/>
      <c r="G697" s="347"/>
    </row>
    <row r="698" spans="1:7" ht="13.5" x14ac:dyDescent="0.25">
      <c r="A698" s="329"/>
      <c r="B698" s="333" t="s">
        <v>36</v>
      </c>
      <c r="C698" s="356">
        <f t="shared" si="60"/>
        <v>0</v>
      </c>
      <c r="D698" s="344">
        <f t="shared" si="61"/>
        <v>0.53846153846153844</v>
      </c>
      <c r="E698" s="345"/>
      <c r="F698" s="346"/>
      <c r="G698" s="347">
        <f>E698-F698</f>
        <v>0</v>
      </c>
    </row>
    <row r="699" spans="1:7" ht="13.5" x14ac:dyDescent="0.25">
      <c r="A699" s="329"/>
      <c r="B699" s="333" t="s">
        <v>37</v>
      </c>
      <c r="C699" s="356">
        <f t="shared" si="60"/>
        <v>0</v>
      </c>
      <c r="D699" s="344">
        <f t="shared" si="61"/>
        <v>1</v>
      </c>
      <c r="E699" s="345"/>
      <c r="F699" s="346"/>
      <c r="G699" s="347"/>
    </row>
    <row r="700" spans="1:7" ht="13.5" x14ac:dyDescent="0.25">
      <c r="A700" s="329"/>
      <c r="B700" s="333" t="s">
        <v>57</v>
      </c>
      <c r="C700" s="356">
        <f t="shared" si="60"/>
        <v>0</v>
      </c>
      <c r="D700" s="344">
        <f t="shared" si="61"/>
        <v>0.45614035087719296</v>
      </c>
      <c r="E700" s="345">
        <v>0</v>
      </c>
      <c r="F700" s="346">
        <v>0</v>
      </c>
      <c r="G700" s="347"/>
    </row>
    <row r="701" spans="1:7" ht="13.5" x14ac:dyDescent="0.25">
      <c r="A701" s="329"/>
      <c r="B701" s="333" t="s">
        <v>21</v>
      </c>
      <c r="C701" s="356">
        <f t="shared" si="60"/>
        <v>0</v>
      </c>
      <c r="D701" s="344">
        <f t="shared" si="61"/>
        <v>0.82608695652173914</v>
      </c>
      <c r="E701" s="345">
        <v>0.04</v>
      </c>
      <c r="F701" s="346">
        <v>0</v>
      </c>
      <c r="G701" s="347"/>
    </row>
    <row r="702" spans="1:7" ht="13.5" x14ac:dyDescent="0.25">
      <c r="A702" s="329"/>
      <c r="B702" s="333" t="s">
        <v>7</v>
      </c>
      <c r="C702" s="356">
        <f t="shared" si="60"/>
        <v>2</v>
      </c>
      <c r="D702" s="344">
        <f t="shared" si="61"/>
        <v>0.49275362318840582</v>
      </c>
      <c r="E702" s="345">
        <v>1.4999999999999999E-2</v>
      </c>
      <c r="F702" s="346">
        <v>1.6129032258064516E-2</v>
      </c>
      <c r="G702" s="347"/>
    </row>
    <row r="703" spans="1:7" ht="13.5" x14ac:dyDescent="0.25">
      <c r="A703" s="329"/>
      <c r="B703" s="333" t="s">
        <v>32</v>
      </c>
      <c r="C703" s="356">
        <f t="shared" si="60"/>
        <v>11</v>
      </c>
      <c r="D703" s="344">
        <f t="shared" si="61"/>
        <v>0.11764705882352941</v>
      </c>
      <c r="E703" s="345"/>
      <c r="F703" s="346">
        <v>0.92</v>
      </c>
      <c r="G703" s="347"/>
    </row>
    <row r="704" spans="1:7" ht="13.5" x14ac:dyDescent="0.25">
      <c r="A704" s="329"/>
      <c r="B704" s="333" t="s">
        <v>3</v>
      </c>
      <c r="C704" s="356">
        <f t="shared" si="60"/>
        <v>2</v>
      </c>
      <c r="D704" s="344">
        <f t="shared" si="61"/>
        <v>0.26315789473684209</v>
      </c>
      <c r="E704" s="345">
        <v>3.5999999999999997E-2</v>
      </c>
      <c r="F704" s="346">
        <v>3.0303030303030304E-2</v>
      </c>
      <c r="G704" s="347"/>
    </row>
    <row r="705" spans="1:9" ht="13.5" x14ac:dyDescent="0.25">
      <c r="A705" s="329"/>
      <c r="B705" s="333" t="s">
        <v>139</v>
      </c>
      <c r="C705" s="356">
        <f t="shared" si="60"/>
        <v>3</v>
      </c>
      <c r="D705" s="344">
        <f t="shared" si="61"/>
        <v>0.30434782608695654</v>
      </c>
      <c r="E705" s="345">
        <v>0.222</v>
      </c>
      <c r="F705" s="346">
        <v>0.23684210526315791</v>
      </c>
      <c r="G705" s="347"/>
    </row>
    <row r="706" spans="1:9" ht="13.5" x14ac:dyDescent="0.25">
      <c r="A706" s="329"/>
      <c r="B706" s="334"/>
      <c r="C706" s="356"/>
      <c r="D706" s="344"/>
      <c r="E706" s="345"/>
      <c r="F706" s="346"/>
      <c r="G706" s="347"/>
    </row>
    <row r="707" spans="1:9" ht="13.5" x14ac:dyDescent="0.25">
      <c r="A707" s="330"/>
      <c r="B707" s="354" t="s">
        <v>22</v>
      </c>
      <c r="C707" s="357">
        <f>G37</f>
        <v>71</v>
      </c>
      <c r="D707" s="351">
        <f>D37</f>
        <v>0.6669847328244275</v>
      </c>
      <c r="E707" s="359">
        <v>2.1999999999999999E-2</v>
      </c>
      <c r="F707" s="352">
        <v>6.7679558011049717E-2</v>
      </c>
      <c r="G707" s="353"/>
    </row>
    <row r="709" spans="1:9" ht="13.15" customHeight="1" x14ac:dyDescent="0.2">
      <c r="A709" s="325"/>
      <c r="B709" s="326"/>
      <c r="C709" s="584" t="s">
        <v>114</v>
      </c>
      <c r="D709" s="667"/>
      <c r="E709" s="667"/>
      <c r="F709" s="667"/>
      <c r="G709" s="668"/>
    </row>
    <row r="710" spans="1:9" x14ac:dyDescent="0.2">
      <c r="A710" s="327"/>
      <c r="B710" s="328"/>
      <c r="C710" s="581" t="s">
        <v>54</v>
      </c>
      <c r="D710" s="669"/>
      <c r="E710" s="669"/>
      <c r="F710" s="669"/>
      <c r="G710" s="670"/>
    </row>
    <row r="711" spans="1:9" ht="52.15" customHeight="1" x14ac:dyDescent="0.2">
      <c r="A711" s="327"/>
      <c r="B711" s="328"/>
      <c r="C711" s="335" t="s">
        <v>38</v>
      </c>
      <c r="D711" s="336">
        <v>2010</v>
      </c>
      <c r="E711" s="337">
        <v>2005</v>
      </c>
      <c r="F711" s="338">
        <v>2000</v>
      </c>
      <c r="G711" s="339" t="s">
        <v>64</v>
      </c>
    </row>
    <row r="712" spans="1:9" ht="13.5" x14ac:dyDescent="0.25">
      <c r="A712" s="331" t="s">
        <v>26</v>
      </c>
      <c r="B712" s="332" t="s">
        <v>1</v>
      </c>
      <c r="C712" s="355">
        <f t="shared" ref="C712:C741" si="63">K6</f>
        <v>0</v>
      </c>
      <c r="D712" s="340">
        <f t="shared" ref="D712:D741" si="64">L6</f>
        <v>0</v>
      </c>
      <c r="E712" s="341">
        <v>0</v>
      </c>
      <c r="F712" s="342">
        <v>0</v>
      </c>
      <c r="G712" s="343">
        <f>E712-F712</f>
        <v>0</v>
      </c>
    </row>
    <row r="713" spans="1:9" ht="13.5" x14ac:dyDescent="0.25">
      <c r="A713" s="329"/>
      <c r="B713" s="333" t="s">
        <v>2</v>
      </c>
      <c r="C713" s="356">
        <f t="shared" si="63"/>
        <v>0</v>
      </c>
      <c r="D713" s="344">
        <f t="shared" si="64"/>
        <v>0</v>
      </c>
      <c r="E713" s="345">
        <v>7.0999999999999994E-2</v>
      </c>
      <c r="F713" s="346">
        <v>2.9411764705882356E-2</v>
      </c>
      <c r="G713" s="347">
        <f>E713-F713</f>
        <v>4.1588235294117634E-2</v>
      </c>
    </row>
    <row r="714" spans="1:9" ht="13.5" x14ac:dyDescent="0.25">
      <c r="A714" s="329"/>
      <c r="B714" s="333" t="s">
        <v>41</v>
      </c>
      <c r="C714" s="356">
        <f t="shared" si="63"/>
        <v>0</v>
      </c>
      <c r="D714" s="344">
        <f t="shared" si="64"/>
        <v>0</v>
      </c>
      <c r="E714" s="345"/>
      <c r="F714" s="346"/>
      <c r="G714" s="347"/>
      <c r="I714" s="80"/>
    </row>
    <row r="715" spans="1:9" ht="13.5" x14ac:dyDescent="0.25">
      <c r="A715" s="329"/>
      <c r="B715" s="333" t="s">
        <v>34</v>
      </c>
      <c r="C715" s="356">
        <f t="shared" si="63"/>
        <v>0</v>
      </c>
      <c r="D715" s="344">
        <f t="shared" si="64"/>
        <v>0</v>
      </c>
      <c r="E715" s="345"/>
      <c r="F715" s="346"/>
      <c r="G715" s="347"/>
      <c r="I715" s="80"/>
    </row>
    <row r="716" spans="1:9" ht="13.5" x14ac:dyDescent="0.25">
      <c r="A716" s="329"/>
      <c r="B716" s="333" t="s">
        <v>13</v>
      </c>
      <c r="C716" s="356">
        <f t="shared" si="63"/>
        <v>0</v>
      </c>
      <c r="D716" s="344">
        <f t="shared" si="64"/>
        <v>0</v>
      </c>
      <c r="E716" s="345">
        <v>0</v>
      </c>
      <c r="F716" s="346"/>
      <c r="G716" s="347"/>
      <c r="I716" s="80"/>
    </row>
    <row r="717" spans="1:9" ht="13.5" x14ac:dyDescent="0.25">
      <c r="A717" s="329"/>
      <c r="B717" s="333" t="s">
        <v>4</v>
      </c>
      <c r="C717" s="356">
        <f t="shared" si="63"/>
        <v>1</v>
      </c>
      <c r="D717" s="344">
        <f t="shared" si="64"/>
        <v>2.3809523809523808E-2</v>
      </c>
      <c r="E717" s="345">
        <v>0</v>
      </c>
      <c r="F717" s="346"/>
      <c r="G717" s="347"/>
      <c r="I717" s="80"/>
    </row>
    <row r="718" spans="1:9" ht="13.5" x14ac:dyDescent="0.25">
      <c r="A718" s="329"/>
      <c r="B718" s="333" t="s">
        <v>6</v>
      </c>
      <c r="C718" s="356">
        <f t="shared" si="63"/>
        <v>0</v>
      </c>
      <c r="D718" s="348">
        <f t="shared" si="64"/>
        <v>0</v>
      </c>
      <c r="E718" s="345">
        <v>0</v>
      </c>
      <c r="F718" s="346">
        <v>0.1</v>
      </c>
      <c r="G718" s="347">
        <f>E718-F718</f>
        <v>-0.1</v>
      </c>
      <c r="I718" s="80"/>
    </row>
    <row r="719" spans="1:9" ht="13.5" x14ac:dyDescent="0.25">
      <c r="A719" s="329"/>
      <c r="B719" s="333" t="s">
        <v>8</v>
      </c>
      <c r="C719" s="356">
        <f t="shared" si="63"/>
        <v>0</v>
      </c>
      <c r="D719" s="344">
        <f t="shared" si="64"/>
        <v>0</v>
      </c>
      <c r="E719" s="345">
        <v>0</v>
      </c>
      <c r="F719" s="346"/>
      <c r="G719" s="347"/>
      <c r="I719" s="80"/>
    </row>
    <row r="720" spans="1:9" ht="13.5" x14ac:dyDescent="0.25">
      <c r="A720" s="329"/>
      <c r="B720" s="333" t="s">
        <v>9</v>
      </c>
      <c r="C720" s="356">
        <f t="shared" si="63"/>
        <v>1</v>
      </c>
      <c r="D720" s="344">
        <f t="shared" si="64"/>
        <v>2.4390243902439025E-2</v>
      </c>
      <c r="E720" s="345">
        <v>0</v>
      </c>
      <c r="F720" s="346">
        <v>0</v>
      </c>
      <c r="G720" s="347">
        <f>E720-F720</f>
        <v>0</v>
      </c>
      <c r="I720" s="80"/>
    </row>
    <row r="721" spans="1:9" ht="13.5" x14ac:dyDescent="0.25">
      <c r="A721" s="329"/>
      <c r="B721" s="333" t="s">
        <v>10</v>
      </c>
      <c r="C721" s="356">
        <f t="shared" si="63"/>
        <v>0</v>
      </c>
      <c r="D721" s="344">
        <f t="shared" si="64"/>
        <v>0</v>
      </c>
      <c r="E721" s="345">
        <v>0</v>
      </c>
      <c r="F721" s="346">
        <v>0</v>
      </c>
      <c r="G721" s="347">
        <f>E721-F721</f>
        <v>0</v>
      </c>
      <c r="I721" s="80"/>
    </row>
    <row r="722" spans="1:9" ht="13.5" x14ac:dyDescent="0.25">
      <c r="A722" s="329"/>
      <c r="B722" s="333" t="s">
        <v>42</v>
      </c>
      <c r="C722" s="356">
        <f t="shared" si="63"/>
        <v>0</v>
      </c>
      <c r="D722" s="344">
        <f t="shared" si="64"/>
        <v>0</v>
      </c>
      <c r="E722" s="345"/>
      <c r="F722" s="346"/>
      <c r="G722" s="347"/>
      <c r="I722" s="80"/>
    </row>
    <row r="723" spans="1:9" ht="13.5" x14ac:dyDescent="0.25">
      <c r="A723" s="329"/>
      <c r="B723" s="333" t="s">
        <v>5</v>
      </c>
      <c r="C723" s="356">
        <f t="shared" si="63"/>
        <v>2</v>
      </c>
      <c r="D723" s="344">
        <f t="shared" si="64"/>
        <v>1.9047619047619049E-2</v>
      </c>
      <c r="E723" s="345">
        <v>7.0000000000000001E-3</v>
      </c>
      <c r="F723" s="346">
        <v>1.0638297872340425E-2</v>
      </c>
      <c r="G723" s="347">
        <f>E723-F723</f>
        <v>-3.6382978723404251E-3</v>
      </c>
      <c r="I723" s="80"/>
    </row>
    <row r="724" spans="1:9" ht="13.5" x14ac:dyDescent="0.25">
      <c r="A724" s="329"/>
      <c r="B724" s="333" t="s">
        <v>12</v>
      </c>
      <c r="C724" s="356">
        <f t="shared" si="63"/>
        <v>0</v>
      </c>
      <c r="D724" s="344">
        <f t="shared" si="64"/>
        <v>0</v>
      </c>
      <c r="E724" s="345">
        <v>0</v>
      </c>
      <c r="F724" s="346">
        <v>0</v>
      </c>
      <c r="G724" s="347">
        <f>E724-F724</f>
        <v>0</v>
      </c>
      <c r="I724" s="80"/>
    </row>
    <row r="725" spans="1:9" ht="13.5" x14ac:dyDescent="0.25">
      <c r="A725" s="329"/>
      <c r="B725" s="333" t="s">
        <v>14</v>
      </c>
      <c r="C725" s="356">
        <f t="shared" si="63"/>
        <v>0</v>
      </c>
      <c r="D725" s="344">
        <f t="shared" si="64"/>
        <v>0</v>
      </c>
      <c r="E725" s="345">
        <v>0</v>
      </c>
      <c r="F725" s="346">
        <v>0</v>
      </c>
      <c r="G725" s="347">
        <f>E725-F725</f>
        <v>0</v>
      </c>
      <c r="I725" s="80"/>
    </row>
    <row r="726" spans="1:9" ht="13.5" x14ac:dyDescent="0.25">
      <c r="A726" s="329"/>
      <c r="B726" s="333" t="s">
        <v>15</v>
      </c>
      <c r="C726" s="356">
        <f t="shared" si="63"/>
        <v>0</v>
      </c>
      <c r="D726" s="344">
        <f t="shared" si="64"/>
        <v>0</v>
      </c>
      <c r="E726" s="345">
        <v>0</v>
      </c>
      <c r="F726" s="346"/>
      <c r="G726" s="347"/>
      <c r="I726" s="80"/>
    </row>
    <row r="727" spans="1:9" ht="13.5" x14ac:dyDescent="0.25">
      <c r="A727" s="329"/>
      <c r="B727" s="333" t="s">
        <v>16</v>
      </c>
      <c r="C727" s="356">
        <f t="shared" si="63"/>
        <v>0</v>
      </c>
      <c r="D727" s="344">
        <f t="shared" si="64"/>
        <v>0</v>
      </c>
      <c r="E727" s="349">
        <v>0</v>
      </c>
      <c r="F727" s="346"/>
      <c r="G727" s="347"/>
      <c r="I727" s="80"/>
    </row>
    <row r="728" spans="1:9" ht="13.5" x14ac:dyDescent="0.25">
      <c r="A728" s="329"/>
      <c r="B728" s="333" t="s">
        <v>35</v>
      </c>
      <c r="C728" s="356">
        <f t="shared" si="63"/>
        <v>0</v>
      </c>
      <c r="D728" s="344">
        <f t="shared" si="64"/>
        <v>0</v>
      </c>
      <c r="E728" s="345"/>
      <c r="F728" s="346"/>
      <c r="G728" s="347"/>
      <c r="I728" s="80"/>
    </row>
    <row r="729" spans="1:9" ht="13.5" x14ac:dyDescent="0.25">
      <c r="A729" s="329"/>
      <c r="B729" s="333" t="s">
        <v>17</v>
      </c>
      <c r="C729" s="356">
        <f t="shared" si="63"/>
        <v>0</v>
      </c>
      <c r="D729" s="344">
        <f t="shared" si="64"/>
        <v>0</v>
      </c>
      <c r="E729" s="345">
        <v>0</v>
      </c>
      <c r="F729" s="346"/>
      <c r="G729" s="347"/>
      <c r="I729" s="80"/>
    </row>
    <row r="730" spans="1:9" ht="13.5" x14ac:dyDescent="0.25">
      <c r="A730" s="329"/>
      <c r="B730" s="333" t="s">
        <v>138</v>
      </c>
      <c r="C730" s="356">
        <f t="shared" si="63"/>
        <v>0</v>
      </c>
      <c r="D730" s="344">
        <f t="shared" si="64"/>
        <v>0</v>
      </c>
      <c r="E730" s="345">
        <v>0</v>
      </c>
      <c r="F730" s="346"/>
      <c r="G730" s="347"/>
    </row>
    <row r="731" spans="1:9" ht="13.5" x14ac:dyDescent="0.25">
      <c r="A731" s="329"/>
      <c r="B731" s="333" t="s">
        <v>18</v>
      </c>
      <c r="C731" s="356">
        <f t="shared" si="63"/>
        <v>0</v>
      </c>
      <c r="D731" s="344">
        <f t="shared" si="64"/>
        <v>0</v>
      </c>
      <c r="E731" s="345">
        <v>0</v>
      </c>
      <c r="F731" s="346">
        <v>0</v>
      </c>
      <c r="G731" s="347">
        <f>E731-F731</f>
        <v>0</v>
      </c>
    </row>
    <row r="732" spans="1:9" ht="13.5" x14ac:dyDescent="0.25">
      <c r="A732" s="329"/>
      <c r="B732" s="333" t="s">
        <v>19</v>
      </c>
      <c r="C732" s="356">
        <f t="shared" si="63"/>
        <v>1</v>
      </c>
      <c r="D732" s="344">
        <f t="shared" si="64"/>
        <v>6.6666666666666666E-2</v>
      </c>
      <c r="E732" s="345">
        <v>0</v>
      </c>
      <c r="F732" s="346">
        <v>0</v>
      </c>
      <c r="G732" s="347">
        <f>E732-F732</f>
        <v>0</v>
      </c>
    </row>
    <row r="733" spans="1:9" ht="13.5" x14ac:dyDescent="0.25">
      <c r="A733" s="329"/>
      <c r="B733" s="333" t="s">
        <v>20</v>
      </c>
      <c r="C733" s="356">
        <f t="shared" si="63"/>
        <v>0</v>
      </c>
      <c r="D733" s="344">
        <f t="shared" si="64"/>
        <v>0</v>
      </c>
      <c r="E733" s="345">
        <v>0</v>
      </c>
      <c r="F733" s="346"/>
      <c r="G733" s="347"/>
    </row>
    <row r="734" spans="1:9" ht="13.5" x14ac:dyDescent="0.25">
      <c r="A734" s="329"/>
      <c r="B734" s="333" t="s">
        <v>36</v>
      </c>
      <c r="C734" s="356">
        <f t="shared" si="63"/>
        <v>5</v>
      </c>
      <c r="D734" s="344">
        <f t="shared" si="64"/>
        <v>0.19230769230769232</v>
      </c>
      <c r="E734" s="345"/>
      <c r="F734" s="346"/>
      <c r="G734" s="347"/>
    </row>
    <row r="735" spans="1:9" ht="13.5" x14ac:dyDescent="0.25">
      <c r="A735" s="329"/>
      <c r="B735" s="333" t="s">
        <v>37</v>
      </c>
      <c r="C735" s="356">
        <f t="shared" si="63"/>
        <v>0</v>
      </c>
      <c r="D735" s="344">
        <f t="shared" si="64"/>
        <v>0</v>
      </c>
      <c r="E735" s="345"/>
      <c r="F735" s="346"/>
      <c r="G735" s="347"/>
    </row>
    <row r="736" spans="1:9" ht="13.5" x14ac:dyDescent="0.25">
      <c r="A736" s="329"/>
      <c r="B736" s="333" t="s">
        <v>57</v>
      </c>
      <c r="C736" s="356">
        <f t="shared" si="63"/>
        <v>0</v>
      </c>
      <c r="D736" s="344">
        <f t="shared" si="64"/>
        <v>0</v>
      </c>
      <c r="E736" s="345">
        <v>0</v>
      </c>
      <c r="F736" s="346">
        <v>0</v>
      </c>
      <c r="G736" s="347">
        <f>E736-F736</f>
        <v>0</v>
      </c>
    </row>
    <row r="737" spans="1:9" ht="13.5" x14ac:dyDescent="0.25">
      <c r="A737" s="329"/>
      <c r="B737" s="333" t="s">
        <v>21</v>
      </c>
      <c r="C737" s="356">
        <f t="shared" si="63"/>
        <v>0</v>
      </c>
      <c r="D737" s="344">
        <f t="shared" si="64"/>
        <v>0</v>
      </c>
      <c r="E737" s="345">
        <v>0</v>
      </c>
      <c r="F737" s="346">
        <v>0</v>
      </c>
      <c r="G737" s="347">
        <f>E737-F737</f>
        <v>0</v>
      </c>
    </row>
    <row r="738" spans="1:9" ht="13.5" x14ac:dyDescent="0.25">
      <c r="A738" s="329"/>
      <c r="B738" s="333" t="s">
        <v>7</v>
      </c>
      <c r="C738" s="356">
        <f t="shared" si="63"/>
        <v>0</v>
      </c>
      <c r="D738" s="344">
        <f t="shared" si="64"/>
        <v>0</v>
      </c>
      <c r="E738" s="345">
        <v>0</v>
      </c>
      <c r="F738" s="346">
        <v>0</v>
      </c>
      <c r="G738" s="347">
        <f>E738-F738</f>
        <v>0</v>
      </c>
    </row>
    <row r="739" spans="1:9" ht="13.5" x14ac:dyDescent="0.25">
      <c r="A739" s="329"/>
      <c r="B739" s="333" t="s">
        <v>32</v>
      </c>
      <c r="C739" s="356">
        <f t="shared" si="63"/>
        <v>0</v>
      </c>
      <c r="D739" s="344">
        <f t="shared" si="64"/>
        <v>0</v>
      </c>
      <c r="E739" s="345"/>
      <c r="F739" s="346">
        <v>0</v>
      </c>
      <c r="G739" s="347"/>
    </row>
    <row r="740" spans="1:9" ht="13.5" x14ac:dyDescent="0.25">
      <c r="A740" s="329"/>
      <c r="B740" s="333" t="s">
        <v>3</v>
      </c>
      <c r="C740" s="356">
        <f t="shared" si="63"/>
        <v>0</v>
      </c>
      <c r="D740" s="344">
        <f t="shared" si="64"/>
        <v>0</v>
      </c>
      <c r="E740" s="345">
        <v>0</v>
      </c>
      <c r="F740" s="346">
        <v>0</v>
      </c>
      <c r="G740" s="347">
        <f>E740-F740</f>
        <v>0</v>
      </c>
    </row>
    <row r="741" spans="1:9" ht="13.5" x14ac:dyDescent="0.25">
      <c r="A741" s="329"/>
      <c r="B741" s="333" t="s">
        <v>139</v>
      </c>
      <c r="C741" s="356">
        <f t="shared" si="63"/>
        <v>2</v>
      </c>
      <c r="D741" s="344">
        <f t="shared" si="64"/>
        <v>8.6956521739130432E-2</v>
      </c>
      <c r="E741" s="345">
        <v>0.111</v>
      </c>
      <c r="F741" s="346">
        <v>3.9473684210526314E-2</v>
      </c>
      <c r="G741" s="347">
        <f>E741-F741</f>
        <v>7.1526315789473688E-2</v>
      </c>
      <c r="I741" s="80"/>
    </row>
    <row r="742" spans="1:9" ht="13.5" x14ac:dyDescent="0.25">
      <c r="A742" s="329"/>
      <c r="B742" s="334"/>
      <c r="C742" s="356"/>
      <c r="D742" s="344"/>
      <c r="E742" s="345"/>
      <c r="F742" s="346"/>
      <c r="G742" s="347"/>
    </row>
    <row r="743" spans="1:9" ht="13.5" x14ac:dyDescent="0.25">
      <c r="A743" s="330"/>
      <c r="B743" s="354" t="s">
        <v>22</v>
      </c>
      <c r="C743" s="357">
        <f>K37</f>
        <v>12</v>
      </c>
      <c r="D743" s="351">
        <f>L37</f>
        <v>1.1450381679389313E-2</v>
      </c>
      <c r="E743" s="359">
        <v>4.0000000000000001E-3</v>
      </c>
      <c r="F743" s="352">
        <v>8.2872928176795577E-3</v>
      </c>
      <c r="G743" s="353">
        <f>E743-F743</f>
        <v>-4.2872928176795576E-3</v>
      </c>
    </row>
    <row r="745" spans="1:9" ht="13.15" customHeight="1" x14ac:dyDescent="0.2">
      <c r="A745" s="325"/>
      <c r="B745" s="326"/>
      <c r="C745" s="584" t="s">
        <v>115</v>
      </c>
      <c r="D745" s="667"/>
      <c r="E745" s="667"/>
      <c r="F745" s="667"/>
      <c r="G745" s="668"/>
    </row>
    <row r="746" spans="1:9" x14ac:dyDescent="0.2">
      <c r="A746" s="327"/>
      <c r="B746" s="328"/>
      <c r="C746" s="581" t="s">
        <v>54</v>
      </c>
      <c r="D746" s="669"/>
      <c r="E746" s="669"/>
      <c r="F746" s="669"/>
      <c r="G746" s="670"/>
    </row>
    <row r="747" spans="1:9" ht="52.15" customHeight="1" x14ac:dyDescent="0.2">
      <c r="A747" s="327"/>
      <c r="B747" s="328"/>
      <c r="C747" s="335" t="s">
        <v>38</v>
      </c>
      <c r="D747" s="336">
        <v>2010</v>
      </c>
      <c r="E747" s="337">
        <v>2005</v>
      </c>
      <c r="F747" s="338">
        <v>2000</v>
      </c>
      <c r="G747" s="339" t="s">
        <v>64</v>
      </c>
    </row>
    <row r="748" spans="1:9" ht="13.5" x14ac:dyDescent="0.25">
      <c r="A748" s="331" t="s">
        <v>26</v>
      </c>
      <c r="B748" s="332" t="s">
        <v>1</v>
      </c>
      <c r="C748" s="355">
        <f t="shared" ref="C748:C777" si="65">O6</f>
        <v>19</v>
      </c>
      <c r="D748" s="340">
        <f t="shared" ref="D748:D777" si="66">P6</f>
        <v>0.51351351351351349</v>
      </c>
      <c r="E748" s="341">
        <v>0.51600000000000001</v>
      </c>
      <c r="F748" s="342">
        <v>0.75</v>
      </c>
      <c r="G748" s="343">
        <f>E748-F748</f>
        <v>-0.23399999999999999</v>
      </c>
      <c r="I748" s="80"/>
    </row>
    <row r="749" spans="1:9" ht="13.5" x14ac:dyDescent="0.25">
      <c r="A749" s="329"/>
      <c r="B749" s="333" t="s">
        <v>2</v>
      </c>
      <c r="C749" s="356">
        <f t="shared" si="65"/>
        <v>8</v>
      </c>
      <c r="D749" s="344">
        <f t="shared" si="66"/>
        <v>0.1951219512195122</v>
      </c>
      <c r="E749" s="345">
        <v>0</v>
      </c>
      <c r="F749" s="346">
        <v>0.14705882352941177</v>
      </c>
      <c r="G749" s="347">
        <f>E749-F749</f>
        <v>-0.14705882352941177</v>
      </c>
      <c r="I749" s="80"/>
    </row>
    <row r="750" spans="1:9" ht="13.5" x14ac:dyDescent="0.25">
      <c r="A750" s="329"/>
      <c r="B750" s="333" t="s">
        <v>41</v>
      </c>
      <c r="C750" s="356">
        <f t="shared" si="65"/>
        <v>3</v>
      </c>
      <c r="D750" s="344">
        <f t="shared" si="66"/>
        <v>0.5</v>
      </c>
      <c r="E750" s="345"/>
      <c r="F750" s="346"/>
      <c r="G750" s="347"/>
      <c r="I750" s="80"/>
    </row>
    <row r="751" spans="1:9" ht="13.5" x14ac:dyDescent="0.25">
      <c r="A751" s="329"/>
      <c r="B751" s="333" t="s">
        <v>34</v>
      </c>
      <c r="C751" s="356">
        <f t="shared" si="65"/>
        <v>1</v>
      </c>
      <c r="D751" s="344">
        <f t="shared" si="66"/>
        <v>1.8518518518518517E-2</v>
      </c>
      <c r="E751" s="345"/>
      <c r="F751" s="346"/>
      <c r="G751" s="347"/>
      <c r="I751" s="80"/>
    </row>
    <row r="752" spans="1:9" ht="13.5" x14ac:dyDescent="0.25">
      <c r="A752" s="329"/>
      <c r="B752" s="333" t="s">
        <v>13</v>
      </c>
      <c r="C752" s="356">
        <f t="shared" si="65"/>
        <v>2</v>
      </c>
      <c r="D752" s="344">
        <f t="shared" si="66"/>
        <v>5.5555555555555552E-2</v>
      </c>
      <c r="E752" s="345">
        <v>0</v>
      </c>
      <c r="F752" s="346"/>
      <c r="G752" s="347"/>
      <c r="I752" s="80"/>
    </row>
    <row r="753" spans="1:9" ht="13.5" x14ac:dyDescent="0.25">
      <c r="A753" s="329"/>
      <c r="B753" s="333" t="s">
        <v>4</v>
      </c>
      <c r="C753" s="356">
        <f t="shared" si="65"/>
        <v>4</v>
      </c>
      <c r="D753" s="344">
        <f t="shared" si="66"/>
        <v>9.5238095238095233E-2</v>
      </c>
      <c r="E753" s="345">
        <v>0.32300000000000001</v>
      </c>
      <c r="F753" s="346"/>
      <c r="G753" s="347"/>
      <c r="I753" s="80"/>
    </row>
    <row r="754" spans="1:9" ht="13.5" x14ac:dyDescent="0.25">
      <c r="A754" s="329"/>
      <c r="B754" s="333" t="s">
        <v>6</v>
      </c>
      <c r="C754" s="356">
        <f t="shared" si="65"/>
        <v>1</v>
      </c>
      <c r="D754" s="348">
        <f t="shared" si="66"/>
        <v>0.16666666666666666</v>
      </c>
      <c r="E754" s="345">
        <v>0</v>
      </c>
      <c r="F754" s="346">
        <v>0</v>
      </c>
      <c r="G754" s="347">
        <f>E754-F754</f>
        <v>0</v>
      </c>
      <c r="I754" s="80"/>
    </row>
    <row r="755" spans="1:9" ht="13.5" x14ac:dyDescent="0.25">
      <c r="A755" s="329"/>
      <c r="B755" s="333" t="s">
        <v>8</v>
      </c>
      <c r="C755" s="356">
        <f t="shared" si="65"/>
        <v>6</v>
      </c>
      <c r="D755" s="344">
        <f t="shared" si="66"/>
        <v>0.33333333333333331</v>
      </c>
      <c r="E755" s="345">
        <v>0.53300000000000003</v>
      </c>
      <c r="F755" s="346"/>
      <c r="G755" s="347"/>
      <c r="I755" s="80"/>
    </row>
    <row r="756" spans="1:9" ht="13.5" x14ac:dyDescent="0.25">
      <c r="A756" s="329"/>
      <c r="B756" s="333" t="s">
        <v>9</v>
      </c>
      <c r="C756" s="356">
        <f t="shared" si="65"/>
        <v>16</v>
      </c>
      <c r="D756" s="344">
        <f t="shared" si="66"/>
        <v>0.3902439024390244</v>
      </c>
      <c r="E756" s="345">
        <v>0.28599999999999998</v>
      </c>
      <c r="F756" s="346">
        <v>0.54385964912280693</v>
      </c>
      <c r="G756" s="347">
        <f>E756-F756</f>
        <v>-0.25785964912280696</v>
      </c>
      <c r="I756" s="80"/>
    </row>
    <row r="757" spans="1:9" ht="13.5" x14ac:dyDescent="0.25">
      <c r="A757" s="329"/>
      <c r="B757" s="333" t="s">
        <v>10</v>
      </c>
      <c r="C757" s="356">
        <f t="shared" si="65"/>
        <v>6</v>
      </c>
      <c r="D757" s="344">
        <f t="shared" si="66"/>
        <v>0.15</v>
      </c>
      <c r="E757" s="345">
        <v>0</v>
      </c>
      <c r="F757" s="346">
        <v>2.7777777777777776E-2</v>
      </c>
      <c r="G757" s="347">
        <f>E757-F757</f>
        <v>-2.7777777777777776E-2</v>
      </c>
      <c r="I757" s="80"/>
    </row>
    <row r="758" spans="1:9" ht="13.5" x14ac:dyDescent="0.25">
      <c r="A758" s="329"/>
      <c r="B758" s="333" t="s">
        <v>42</v>
      </c>
      <c r="C758" s="356">
        <f t="shared" si="65"/>
        <v>0</v>
      </c>
      <c r="D758" s="344">
        <f t="shared" si="66"/>
        <v>0</v>
      </c>
      <c r="E758" s="345"/>
      <c r="F758" s="346"/>
      <c r="G758" s="347"/>
      <c r="I758" s="80"/>
    </row>
    <row r="759" spans="1:9" ht="13.5" x14ac:dyDescent="0.25">
      <c r="A759" s="329"/>
      <c r="B759" s="333" t="s">
        <v>5</v>
      </c>
      <c r="C759" s="356">
        <f t="shared" si="65"/>
        <v>18</v>
      </c>
      <c r="D759" s="344">
        <f t="shared" si="66"/>
        <v>0.17142857142857143</v>
      </c>
      <c r="E759" s="345">
        <v>0.20599999999999999</v>
      </c>
      <c r="F759" s="346">
        <v>0.30851063829787234</v>
      </c>
      <c r="G759" s="347">
        <f>E759-F759</f>
        <v>-0.10251063829787235</v>
      </c>
      <c r="I759" s="80"/>
    </row>
    <row r="760" spans="1:9" ht="13.5" x14ac:dyDescent="0.25">
      <c r="A760" s="329"/>
      <c r="B760" s="333" t="s">
        <v>12</v>
      </c>
      <c r="C760" s="356">
        <f t="shared" si="65"/>
        <v>1</v>
      </c>
      <c r="D760" s="344">
        <f t="shared" si="66"/>
        <v>3.2258064516129031E-2</v>
      </c>
      <c r="E760" s="345">
        <v>0</v>
      </c>
      <c r="F760" s="346">
        <v>0</v>
      </c>
      <c r="G760" s="347">
        <f>E760-F760</f>
        <v>0</v>
      </c>
      <c r="I760" s="80"/>
    </row>
    <row r="761" spans="1:9" ht="13.5" x14ac:dyDescent="0.25">
      <c r="A761" s="329"/>
      <c r="B761" s="333" t="s">
        <v>14</v>
      </c>
      <c r="C761" s="356">
        <f t="shared" si="65"/>
        <v>11</v>
      </c>
      <c r="D761" s="344">
        <f t="shared" si="66"/>
        <v>0.22916666666666666</v>
      </c>
      <c r="E761" s="345">
        <v>0.19700000000000001</v>
      </c>
      <c r="F761" s="346">
        <v>7.3529411764705885E-2</v>
      </c>
      <c r="G761" s="347">
        <f>E761-F761</f>
        <v>0.12347058823529412</v>
      </c>
      <c r="I761" s="80"/>
    </row>
    <row r="762" spans="1:9" ht="13.5" x14ac:dyDescent="0.25">
      <c r="A762" s="329"/>
      <c r="B762" s="333" t="s">
        <v>15</v>
      </c>
      <c r="C762" s="356">
        <f t="shared" si="65"/>
        <v>5</v>
      </c>
      <c r="D762" s="344">
        <f t="shared" si="66"/>
        <v>0.14705882352941177</v>
      </c>
      <c r="E762" s="345">
        <v>0.109</v>
      </c>
      <c r="F762" s="346"/>
      <c r="G762" s="347"/>
      <c r="I762" s="80"/>
    </row>
    <row r="763" spans="1:9" ht="13.5" x14ac:dyDescent="0.25">
      <c r="A763" s="329"/>
      <c r="B763" s="333" t="s">
        <v>16</v>
      </c>
      <c r="C763" s="356">
        <f t="shared" si="65"/>
        <v>12</v>
      </c>
      <c r="D763" s="344">
        <f t="shared" si="66"/>
        <v>0.10344827586206896</v>
      </c>
      <c r="E763" s="349">
        <v>0.78800000000000003</v>
      </c>
      <c r="F763" s="346"/>
      <c r="G763" s="347"/>
      <c r="I763" s="80"/>
    </row>
    <row r="764" spans="1:9" ht="13.5" x14ac:dyDescent="0.25">
      <c r="A764" s="329"/>
      <c r="B764" s="333" t="s">
        <v>35</v>
      </c>
      <c r="C764" s="356">
        <f t="shared" si="65"/>
        <v>1</v>
      </c>
      <c r="D764" s="344">
        <f t="shared" si="66"/>
        <v>3.5714285714285712E-2</v>
      </c>
      <c r="E764" s="345"/>
      <c r="F764" s="346"/>
      <c r="G764" s="347"/>
    </row>
    <row r="765" spans="1:9" ht="13.5" x14ac:dyDescent="0.25">
      <c r="A765" s="329"/>
      <c r="B765" s="333" t="s">
        <v>17</v>
      </c>
      <c r="C765" s="356">
        <f t="shared" si="65"/>
        <v>1</v>
      </c>
      <c r="D765" s="344">
        <f t="shared" si="66"/>
        <v>0.25</v>
      </c>
      <c r="E765" s="345">
        <v>0.182</v>
      </c>
      <c r="F765" s="346"/>
      <c r="G765" s="347"/>
    </row>
    <row r="766" spans="1:9" ht="13.5" x14ac:dyDescent="0.25">
      <c r="A766" s="329"/>
      <c r="B766" s="333" t="s">
        <v>138</v>
      </c>
      <c r="C766" s="356">
        <f t="shared" si="65"/>
        <v>4</v>
      </c>
      <c r="D766" s="344">
        <f t="shared" si="66"/>
        <v>0.8</v>
      </c>
      <c r="E766" s="345">
        <v>1</v>
      </c>
      <c r="F766" s="346"/>
      <c r="G766" s="347"/>
    </row>
    <row r="767" spans="1:9" ht="13.5" x14ac:dyDescent="0.25">
      <c r="A767" s="329"/>
      <c r="B767" s="333" t="s">
        <v>18</v>
      </c>
      <c r="C767" s="356">
        <f t="shared" si="65"/>
        <v>1</v>
      </c>
      <c r="D767" s="344">
        <f t="shared" si="66"/>
        <v>8.3333333333333329E-2</v>
      </c>
      <c r="E767" s="345">
        <v>0</v>
      </c>
      <c r="F767" s="346">
        <v>0.10416666666666666</v>
      </c>
      <c r="G767" s="347">
        <f>E767-F767</f>
        <v>-0.10416666666666666</v>
      </c>
    </row>
    <row r="768" spans="1:9" ht="13.5" x14ac:dyDescent="0.25">
      <c r="A768" s="329"/>
      <c r="B768" s="333" t="s">
        <v>19</v>
      </c>
      <c r="C768" s="356">
        <f t="shared" si="65"/>
        <v>0</v>
      </c>
      <c r="D768" s="344">
        <f t="shared" si="66"/>
        <v>0</v>
      </c>
      <c r="E768" s="345">
        <v>0</v>
      </c>
      <c r="F768" s="346">
        <v>3.125E-2</v>
      </c>
      <c r="G768" s="347">
        <f>E768-F768</f>
        <v>-3.125E-2</v>
      </c>
    </row>
    <row r="769" spans="1:9" ht="13.5" x14ac:dyDescent="0.25">
      <c r="A769" s="329"/>
      <c r="B769" s="333" t="s">
        <v>20</v>
      </c>
      <c r="C769" s="356">
        <f t="shared" si="65"/>
        <v>3</v>
      </c>
      <c r="D769" s="344">
        <f t="shared" si="66"/>
        <v>6.1224489795918366E-2</v>
      </c>
      <c r="E769" s="345">
        <v>0.72699999999999998</v>
      </c>
      <c r="F769" s="346"/>
      <c r="G769" s="347"/>
    </row>
    <row r="770" spans="1:9" ht="13.5" x14ac:dyDescent="0.25">
      <c r="A770" s="329"/>
      <c r="B770" s="333" t="s">
        <v>36</v>
      </c>
      <c r="C770" s="356">
        <f t="shared" si="65"/>
        <v>6</v>
      </c>
      <c r="D770" s="344">
        <f t="shared" si="66"/>
        <v>0.23076923076923078</v>
      </c>
      <c r="E770" s="345"/>
      <c r="F770" s="346"/>
      <c r="G770" s="347"/>
    </row>
    <row r="771" spans="1:9" ht="13.5" x14ac:dyDescent="0.25">
      <c r="A771" s="329"/>
      <c r="B771" s="333" t="s">
        <v>37</v>
      </c>
      <c r="C771" s="356">
        <f t="shared" si="65"/>
        <v>0</v>
      </c>
      <c r="D771" s="344">
        <f t="shared" si="66"/>
        <v>0</v>
      </c>
      <c r="E771" s="345"/>
      <c r="F771" s="346"/>
      <c r="G771" s="347"/>
    </row>
    <row r="772" spans="1:9" ht="13.5" x14ac:dyDescent="0.25">
      <c r="A772" s="329"/>
      <c r="B772" s="333" t="s">
        <v>57</v>
      </c>
      <c r="C772" s="356">
        <f t="shared" si="65"/>
        <v>28</v>
      </c>
      <c r="D772" s="344">
        <f t="shared" si="66"/>
        <v>0.49122807017543857</v>
      </c>
      <c r="E772" s="345">
        <v>0.36099999999999999</v>
      </c>
      <c r="F772" s="346">
        <v>0.33870967741935482</v>
      </c>
      <c r="G772" s="347">
        <f>E772-F772</f>
        <v>2.2290322580645172E-2</v>
      </c>
    </row>
    <row r="773" spans="1:9" ht="13.5" x14ac:dyDescent="0.25">
      <c r="A773" s="329"/>
      <c r="B773" s="333" t="s">
        <v>21</v>
      </c>
      <c r="C773" s="356">
        <f t="shared" si="65"/>
        <v>4</v>
      </c>
      <c r="D773" s="344">
        <f t="shared" si="66"/>
        <v>0.17391304347826086</v>
      </c>
      <c r="E773" s="345">
        <v>0.08</v>
      </c>
      <c r="F773" s="346">
        <v>0.2</v>
      </c>
      <c r="G773" s="347">
        <f>E773-F773</f>
        <v>-0.12000000000000001</v>
      </c>
    </row>
    <row r="774" spans="1:9" ht="13.5" x14ac:dyDescent="0.25">
      <c r="A774" s="329"/>
      <c r="B774" s="333" t="s">
        <v>7</v>
      </c>
      <c r="C774" s="356">
        <f t="shared" si="65"/>
        <v>29</v>
      </c>
      <c r="D774" s="344">
        <f t="shared" si="66"/>
        <v>0.42028985507246375</v>
      </c>
      <c r="E774" s="345">
        <v>0.42599999999999999</v>
      </c>
      <c r="F774" s="346">
        <v>0.40322580645161288</v>
      </c>
      <c r="G774" s="347">
        <f>E774-F774</f>
        <v>2.2774193548387112E-2</v>
      </c>
    </row>
    <row r="775" spans="1:9" ht="13.5" x14ac:dyDescent="0.25">
      <c r="A775" s="329"/>
      <c r="B775" s="333" t="s">
        <v>32</v>
      </c>
      <c r="C775" s="356">
        <f t="shared" si="65"/>
        <v>1</v>
      </c>
      <c r="D775" s="344">
        <f t="shared" si="66"/>
        <v>5.8823529411764705E-2</v>
      </c>
      <c r="E775" s="345"/>
      <c r="F775" s="346">
        <v>0</v>
      </c>
      <c r="G775" s="347"/>
    </row>
    <row r="776" spans="1:9" ht="13.5" x14ac:dyDescent="0.25">
      <c r="A776" s="329"/>
      <c r="B776" s="333" t="s">
        <v>3</v>
      </c>
      <c r="C776" s="356">
        <f t="shared" si="65"/>
        <v>10</v>
      </c>
      <c r="D776" s="344">
        <f t="shared" si="66"/>
        <v>0.52631578947368418</v>
      </c>
      <c r="E776" s="345">
        <v>0.25</v>
      </c>
      <c r="F776" s="346">
        <v>0.24242424242424243</v>
      </c>
      <c r="G776" s="347">
        <f>E776-F776</f>
        <v>7.575757575757569E-3</v>
      </c>
    </row>
    <row r="777" spans="1:9" ht="13.5" x14ac:dyDescent="0.25">
      <c r="A777" s="329"/>
      <c r="B777" s="333" t="s">
        <v>139</v>
      </c>
      <c r="C777" s="356">
        <f t="shared" si="65"/>
        <v>9</v>
      </c>
      <c r="D777" s="344">
        <f t="shared" si="66"/>
        <v>0.39130434782608697</v>
      </c>
      <c r="E777" s="345">
        <v>0.55600000000000005</v>
      </c>
      <c r="F777" s="346">
        <v>0.28947368421052633</v>
      </c>
      <c r="G777" s="347">
        <f>E777-F777</f>
        <v>0.26652631578947372</v>
      </c>
      <c r="I777" s="80"/>
    </row>
    <row r="778" spans="1:9" ht="13.5" x14ac:dyDescent="0.25">
      <c r="A778" s="329"/>
      <c r="B778" s="334"/>
      <c r="C778" s="356"/>
      <c r="D778" s="344"/>
      <c r="E778" s="345"/>
      <c r="F778" s="346"/>
      <c r="G778" s="347"/>
    </row>
    <row r="779" spans="1:9" ht="13.5" x14ac:dyDescent="0.25">
      <c r="A779" s="330"/>
      <c r="B779" s="354" t="s">
        <v>22</v>
      </c>
      <c r="C779" s="357">
        <f>O37</f>
        <v>210</v>
      </c>
      <c r="D779" s="351">
        <f>P37</f>
        <v>0.20038167938931298</v>
      </c>
      <c r="E779" s="359">
        <v>0.30399999999999999</v>
      </c>
      <c r="F779" s="352">
        <v>0.23618784530386741</v>
      </c>
      <c r="G779" s="353">
        <f>E779-F779</f>
        <v>6.7812154696132582E-2</v>
      </c>
    </row>
    <row r="781" spans="1:9" x14ac:dyDescent="0.2">
      <c r="A781" s="325"/>
      <c r="B781" s="326"/>
      <c r="C781" s="584" t="s">
        <v>116</v>
      </c>
      <c r="D781" s="667"/>
      <c r="E781" s="667"/>
      <c r="F781" s="667"/>
      <c r="G781" s="668"/>
    </row>
    <row r="782" spans="1:9" x14ac:dyDescent="0.2">
      <c r="A782" s="327"/>
      <c r="B782" s="328"/>
      <c r="C782" s="581" t="s">
        <v>54</v>
      </c>
      <c r="D782" s="669"/>
      <c r="E782" s="669"/>
      <c r="F782" s="669"/>
      <c r="G782" s="670"/>
    </row>
    <row r="783" spans="1:9" ht="52.15" customHeight="1" x14ac:dyDescent="0.2">
      <c r="A783" s="327"/>
      <c r="B783" s="328"/>
      <c r="C783" s="335" t="s">
        <v>38</v>
      </c>
      <c r="D783" s="336">
        <v>2010</v>
      </c>
      <c r="E783" s="337">
        <v>2005</v>
      </c>
      <c r="F783" s="338">
        <v>2000</v>
      </c>
      <c r="G783" s="339" t="s">
        <v>64</v>
      </c>
    </row>
    <row r="784" spans="1:9" ht="13.5" x14ac:dyDescent="0.25">
      <c r="A784" s="331" t="s">
        <v>26</v>
      </c>
      <c r="B784" s="332" t="s">
        <v>1</v>
      </c>
      <c r="C784" s="355">
        <f t="shared" ref="C784:C813" si="67">S6</f>
        <v>2</v>
      </c>
      <c r="D784" s="340">
        <f t="shared" ref="D784:D813" si="68">T6</f>
        <v>5.4054054054054057E-2</v>
      </c>
      <c r="E784" s="341">
        <v>3.2000000000000001E-2</v>
      </c>
      <c r="F784" s="342">
        <v>0</v>
      </c>
      <c r="G784" s="343">
        <f>E784-F784</f>
        <v>3.2000000000000001E-2</v>
      </c>
    </row>
    <row r="785" spans="1:7" ht="13.5" x14ac:dyDescent="0.25">
      <c r="A785" s="329"/>
      <c r="B785" s="333" t="s">
        <v>2</v>
      </c>
      <c r="C785" s="356">
        <f t="shared" si="67"/>
        <v>0</v>
      </c>
      <c r="D785" s="344">
        <f t="shared" si="68"/>
        <v>0</v>
      </c>
      <c r="E785" s="345">
        <v>0</v>
      </c>
      <c r="F785" s="346">
        <v>2.9411764705882356E-2</v>
      </c>
      <c r="G785" s="347">
        <f>E785-F785</f>
        <v>-2.9411764705882356E-2</v>
      </c>
    </row>
    <row r="786" spans="1:7" ht="13.5" x14ac:dyDescent="0.25">
      <c r="A786" s="329"/>
      <c r="B786" s="333" t="s">
        <v>41</v>
      </c>
      <c r="C786" s="356">
        <f t="shared" si="67"/>
        <v>0</v>
      </c>
      <c r="D786" s="344">
        <f t="shared" si="68"/>
        <v>0</v>
      </c>
      <c r="E786" s="345"/>
      <c r="F786" s="346"/>
      <c r="G786" s="347"/>
    </row>
    <row r="787" spans="1:7" ht="13.5" x14ac:dyDescent="0.25">
      <c r="A787" s="329"/>
      <c r="B787" s="333" t="s">
        <v>34</v>
      </c>
      <c r="C787" s="356">
        <f t="shared" si="67"/>
        <v>0</v>
      </c>
      <c r="D787" s="344">
        <f t="shared" si="68"/>
        <v>0</v>
      </c>
      <c r="E787" s="345"/>
      <c r="F787" s="346"/>
      <c r="G787" s="347"/>
    </row>
    <row r="788" spans="1:7" ht="13.5" x14ac:dyDescent="0.25">
      <c r="A788" s="329"/>
      <c r="B788" s="333" t="s">
        <v>13</v>
      </c>
      <c r="C788" s="356">
        <f t="shared" si="67"/>
        <v>0</v>
      </c>
      <c r="D788" s="344">
        <f t="shared" si="68"/>
        <v>0</v>
      </c>
      <c r="E788" s="345">
        <v>0</v>
      </c>
      <c r="F788" s="346"/>
      <c r="G788" s="347"/>
    </row>
    <row r="789" spans="1:7" ht="13.5" x14ac:dyDescent="0.25">
      <c r="A789" s="329"/>
      <c r="B789" s="333" t="s">
        <v>4</v>
      </c>
      <c r="C789" s="356">
        <f t="shared" si="67"/>
        <v>0</v>
      </c>
      <c r="D789" s="344">
        <f t="shared" si="68"/>
        <v>0</v>
      </c>
      <c r="E789" s="345">
        <v>0</v>
      </c>
      <c r="F789" s="346"/>
      <c r="G789" s="347"/>
    </row>
    <row r="790" spans="1:7" ht="13.5" x14ac:dyDescent="0.25">
      <c r="A790" s="329"/>
      <c r="B790" s="333" t="s">
        <v>6</v>
      </c>
      <c r="C790" s="356">
        <f t="shared" si="67"/>
        <v>1</v>
      </c>
      <c r="D790" s="348">
        <f t="shared" si="68"/>
        <v>0.16666666666666666</v>
      </c>
      <c r="E790" s="345">
        <v>0</v>
      </c>
      <c r="F790" s="346">
        <v>0.1</v>
      </c>
      <c r="G790" s="347">
        <f>E790-F790</f>
        <v>-0.1</v>
      </c>
    </row>
    <row r="791" spans="1:7" ht="13.5" x14ac:dyDescent="0.25">
      <c r="A791" s="329"/>
      <c r="B791" s="333" t="s">
        <v>8</v>
      </c>
      <c r="C791" s="356">
        <f t="shared" si="67"/>
        <v>0</v>
      </c>
      <c r="D791" s="344">
        <f t="shared" si="68"/>
        <v>0</v>
      </c>
      <c r="E791" s="345">
        <v>0</v>
      </c>
      <c r="F791" s="346"/>
      <c r="G791" s="347"/>
    </row>
    <row r="792" spans="1:7" ht="13.5" x14ac:dyDescent="0.25">
      <c r="A792" s="329"/>
      <c r="B792" s="333" t="s">
        <v>9</v>
      </c>
      <c r="C792" s="356">
        <f t="shared" si="67"/>
        <v>2</v>
      </c>
      <c r="D792" s="344">
        <f t="shared" si="68"/>
        <v>4.878048780487805E-2</v>
      </c>
      <c r="E792" s="345">
        <v>5.7000000000000002E-2</v>
      </c>
      <c r="F792" s="346">
        <v>7.0175438596491224E-2</v>
      </c>
      <c r="G792" s="347">
        <f>E792-F792</f>
        <v>-1.3175438596491222E-2</v>
      </c>
    </row>
    <row r="793" spans="1:7" ht="13.5" x14ac:dyDescent="0.25">
      <c r="A793" s="329"/>
      <c r="B793" s="333" t="s">
        <v>10</v>
      </c>
      <c r="C793" s="356">
        <f t="shared" si="67"/>
        <v>2</v>
      </c>
      <c r="D793" s="344">
        <f t="shared" si="68"/>
        <v>0.05</v>
      </c>
      <c r="E793" s="345">
        <v>4.4999999999999998E-2</v>
      </c>
      <c r="F793" s="346">
        <v>2.7777777777777776E-2</v>
      </c>
      <c r="G793" s="347">
        <f>E793-F793</f>
        <v>1.7222222222222222E-2</v>
      </c>
    </row>
    <row r="794" spans="1:7" ht="13.5" x14ac:dyDescent="0.25">
      <c r="A794" s="329"/>
      <c r="B794" s="333" t="s">
        <v>42</v>
      </c>
      <c r="C794" s="356">
        <f t="shared" si="67"/>
        <v>0</v>
      </c>
      <c r="D794" s="344">
        <f t="shared" si="68"/>
        <v>0</v>
      </c>
      <c r="E794" s="345"/>
      <c r="F794" s="346"/>
      <c r="G794" s="347"/>
    </row>
    <row r="795" spans="1:7" ht="13.5" x14ac:dyDescent="0.25">
      <c r="A795" s="329"/>
      <c r="B795" s="333" t="s">
        <v>5</v>
      </c>
      <c r="C795" s="356">
        <f t="shared" si="67"/>
        <v>0</v>
      </c>
      <c r="D795" s="344">
        <f t="shared" si="68"/>
        <v>0</v>
      </c>
      <c r="E795" s="345">
        <v>1.4999999999999999E-2</v>
      </c>
      <c r="F795" s="346">
        <v>4.2553191489361701E-2</v>
      </c>
      <c r="G795" s="347">
        <f>E795-F795</f>
        <v>-2.7553191489361702E-2</v>
      </c>
    </row>
    <row r="796" spans="1:7" ht="13.5" x14ac:dyDescent="0.25">
      <c r="A796" s="329"/>
      <c r="B796" s="333" t="s">
        <v>12</v>
      </c>
      <c r="C796" s="356">
        <f t="shared" si="67"/>
        <v>0</v>
      </c>
      <c r="D796" s="344">
        <f t="shared" si="68"/>
        <v>0</v>
      </c>
      <c r="E796" s="345">
        <v>0</v>
      </c>
      <c r="F796" s="346">
        <v>0</v>
      </c>
      <c r="G796" s="347">
        <f>E796-F796</f>
        <v>0</v>
      </c>
    </row>
    <row r="797" spans="1:7" ht="13.5" x14ac:dyDescent="0.25">
      <c r="A797" s="329"/>
      <c r="B797" s="333" t="s">
        <v>14</v>
      </c>
      <c r="C797" s="356">
        <f t="shared" si="67"/>
        <v>1</v>
      </c>
      <c r="D797" s="344">
        <f t="shared" si="68"/>
        <v>2.0833333333333332E-2</v>
      </c>
      <c r="E797" s="345">
        <v>0</v>
      </c>
      <c r="F797" s="346">
        <v>0</v>
      </c>
      <c r="G797" s="347">
        <f>E797-F797</f>
        <v>0</v>
      </c>
    </row>
    <row r="798" spans="1:7" ht="13.5" x14ac:dyDescent="0.25">
      <c r="A798" s="329"/>
      <c r="B798" s="333" t="s">
        <v>15</v>
      </c>
      <c r="C798" s="356">
        <f t="shared" si="67"/>
        <v>0</v>
      </c>
      <c r="D798" s="344">
        <f t="shared" si="68"/>
        <v>0</v>
      </c>
      <c r="E798" s="345">
        <v>0</v>
      </c>
      <c r="F798" s="346"/>
      <c r="G798" s="347"/>
    </row>
    <row r="799" spans="1:7" ht="13.5" x14ac:dyDescent="0.25">
      <c r="A799" s="329"/>
      <c r="B799" s="333" t="s">
        <v>16</v>
      </c>
      <c r="C799" s="356">
        <f t="shared" si="67"/>
        <v>0</v>
      </c>
      <c r="D799" s="344">
        <f t="shared" si="68"/>
        <v>0</v>
      </c>
      <c r="E799" s="349">
        <v>0</v>
      </c>
      <c r="F799" s="346"/>
      <c r="G799" s="347"/>
    </row>
    <row r="800" spans="1:7" ht="13.5" x14ac:dyDescent="0.25">
      <c r="A800" s="329"/>
      <c r="B800" s="333" t="s">
        <v>35</v>
      </c>
      <c r="C800" s="356">
        <f t="shared" si="67"/>
        <v>0</v>
      </c>
      <c r="D800" s="344">
        <f t="shared" si="68"/>
        <v>0</v>
      </c>
      <c r="E800" s="345"/>
      <c r="F800" s="346"/>
      <c r="G800" s="347"/>
    </row>
    <row r="801" spans="1:7" ht="13.5" x14ac:dyDescent="0.25">
      <c r="A801" s="329"/>
      <c r="B801" s="333" t="s">
        <v>17</v>
      </c>
      <c r="C801" s="356">
        <f t="shared" si="67"/>
        <v>0</v>
      </c>
      <c r="D801" s="344">
        <f t="shared" si="68"/>
        <v>0</v>
      </c>
      <c r="E801" s="345">
        <v>0</v>
      </c>
      <c r="F801" s="346"/>
      <c r="G801" s="347"/>
    </row>
    <row r="802" spans="1:7" ht="13.5" x14ac:dyDescent="0.25">
      <c r="A802" s="329"/>
      <c r="B802" s="333" t="s">
        <v>138</v>
      </c>
      <c r="C802" s="356">
        <f t="shared" si="67"/>
        <v>0</v>
      </c>
      <c r="D802" s="344">
        <f t="shared" si="68"/>
        <v>0</v>
      </c>
      <c r="E802" s="345">
        <v>0</v>
      </c>
      <c r="F802" s="346"/>
      <c r="G802" s="347"/>
    </row>
    <row r="803" spans="1:7" ht="13.5" x14ac:dyDescent="0.25">
      <c r="A803" s="329"/>
      <c r="B803" s="333" t="s">
        <v>18</v>
      </c>
      <c r="C803" s="356">
        <f t="shared" si="67"/>
        <v>0</v>
      </c>
      <c r="D803" s="344">
        <f t="shared" si="68"/>
        <v>0</v>
      </c>
      <c r="E803" s="345">
        <v>4.2999999999999997E-2</v>
      </c>
      <c r="F803" s="346">
        <v>0</v>
      </c>
      <c r="G803" s="347">
        <f>E803-F803</f>
        <v>4.2999999999999997E-2</v>
      </c>
    </row>
    <row r="804" spans="1:7" ht="13.5" x14ac:dyDescent="0.25">
      <c r="A804" s="329"/>
      <c r="B804" s="333" t="s">
        <v>19</v>
      </c>
      <c r="C804" s="356">
        <f t="shared" si="67"/>
        <v>1</v>
      </c>
      <c r="D804" s="344">
        <f t="shared" si="68"/>
        <v>6.6666666666666666E-2</v>
      </c>
      <c r="E804" s="345">
        <v>0.125</v>
      </c>
      <c r="F804" s="346">
        <v>0.53125</v>
      </c>
      <c r="G804" s="347">
        <f>E804-F804</f>
        <v>-0.40625</v>
      </c>
    </row>
    <row r="805" spans="1:7" ht="13.5" x14ac:dyDescent="0.25">
      <c r="A805" s="329"/>
      <c r="B805" s="333" t="s">
        <v>20</v>
      </c>
      <c r="C805" s="356">
        <f t="shared" si="67"/>
        <v>0</v>
      </c>
      <c r="D805" s="344">
        <f t="shared" si="68"/>
        <v>0</v>
      </c>
      <c r="E805" s="345">
        <v>0</v>
      </c>
      <c r="F805" s="346"/>
      <c r="G805" s="347"/>
    </row>
    <row r="806" spans="1:7" ht="13.5" x14ac:dyDescent="0.25">
      <c r="A806" s="329"/>
      <c r="B806" s="333" t="s">
        <v>36</v>
      </c>
      <c r="C806" s="356">
        <f t="shared" si="67"/>
        <v>0</v>
      </c>
      <c r="D806" s="344">
        <f t="shared" si="68"/>
        <v>0</v>
      </c>
      <c r="E806" s="345"/>
      <c r="F806" s="346"/>
      <c r="G806" s="347"/>
    </row>
    <row r="807" spans="1:7" ht="13.5" x14ac:dyDescent="0.25">
      <c r="A807" s="329"/>
      <c r="B807" s="333" t="s">
        <v>37</v>
      </c>
      <c r="C807" s="356">
        <f t="shared" si="67"/>
        <v>0</v>
      </c>
      <c r="D807" s="344">
        <f t="shared" si="68"/>
        <v>0</v>
      </c>
      <c r="E807" s="345"/>
      <c r="F807" s="346"/>
      <c r="G807" s="347"/>
    </row>
    <row r="808" spans="1:7" ht="13.5" x14ac:dyDescent="0.25">
      <c r="A808" s="329"/>
      <c r="B808" s="333" t="s">
        <v>57</v>
      </c>
      <c r="C808" s="356">
        <f t="shared" si="67"/>
        <v>0</v>
      </c>
      <c r="D808" s="344">
        <f t="shared" si="68"/>
        <v>0</v>
      </c>
      <c r="E808" s="345">
        <v>0</v>
      </c>
      <c r="F808" s="346">
        <v>0</v>
      </c>
      <c r="G808" s="347">
        <f>E808-F808</f>
        <v>0</v>
      </c>
    </row>
    <row r="809" spans="1:7" ht="13.5" x14ac:dyDescent="0.25">
      <c r="A809" s="329"/>
      <c r="B809" s="333" t="s">
        <v>21</v>
      </c>
      <c r="C809" s="356">
        <f t="shared" si="67"/>
        <v>0</v>
      </c>
      <c r="D809" s="344">
        <f t="shared" si="68"/>
        <v>0</v>
      </c>
      <c r="E809" s="345">
        <v>0</v>
      </c>
      <c r="F809" s="346">
        <v>0</v>
      </c>
      <c r="G809" s="347">
        <f>E809-F809</f>
        <v>0</v>
      </c>
    </row>
    <row r="810" spans="1:7" ht="13.5" x14ac:dyDescent="0.25">
      <c r="A810" s="329"/>
      <c r="B810" s="333" t="s">
        <v>7</v>
      </c>
      <c r="C810" s="356">
        <f t="shared" si="67"/>
        <v>2</v>
      </c>
      <c r="D810" s="344">
        <f t="shared" si="68"/>
        <v>2.8985507246376812E-2</v>
      </c>
      <c r="E810" s="345">
        <v>1.4999999999999999E-2</v>
      </c>
      <c r="F810" s="346">
        <v>0</v>
      </c>
      <c r="G810" s="347">
        <f>E810-F810</f>
        <v>1.4999999999999999E-2</v>
      </c>
    </row>
    <row r="811" spans="1:7" ht="13.5" x14ac:dyDescent="0.25">
      <c r="A811" s="329"/>
      <c r="B811" s="333" t="s">
        <v>32</v>
      </c>
      <c r="C811" s="356">
        <f t="shared" si="67"/>
        <v>0</v>
      </c>
      <c r="D811" s="344">
        <f t="shared" si="68"/>
        <v>0</v>
      </c>
      <c r="E811" s="345"/>
      <c r="F811" s="346">
        <v>0</v>
      </c>
      <c r="G811" s="347"/>
    </row>
    <row r="812" spans="1:7" ht="13.5" x14ac:dyDescent="0.25">
      <c r="A812" s="329"/>
      <c r="B812" s="333" t="s">
        <v>3</v>
      </c>
      <c r="C812" s="356">
        <f t="shared" si="67"/>
        <v>1</v>
      </c>
      <c r="D812" s="344">
        <f t="shared" si="68"/>
        <v>5.2631578947368418E-2</v>
      </c>
      <c r="E812" s="345">
        <v>0.107</v>
      </c>
      <c r="F812" s="346">
        <v>9.0909090909090912E-2</v>
      </c>
      <c r="G812" s="347">
        <f>E812-F812</f>
        <v>1.6090909090909086E-2</v>
      </c>
    </row>
    <row r="813" spans="1:7" ht="13.5" x14ac:dyDescent="0.25">
      <c r="A813" s="329"/>
      <c r="B813" s="333" t="s">
        <v>139</v>
      </c>
      <c r="C813" s="356">
        <f t="shared" si="67"/>
        <v>0</v>
      </c>
      <c r="D813" s="344">
        <f t="shared" si="68"/>
        <v>0</v>
      </c>
      <c r="E813" s="345">
        <v>0</v>
      </c>
      <c r="F813" s="346">
        <v>0</v>
      </c>
      <c r="G813" s="347">
        <f>E813-F813</f>
        <v>0</v>
      </c>
    </row>
    <row r="814" spans="1:7" ht="13.5" x14ac:dyDescent="0.25">
      <c r="A814" s="329"/>
      <c r="B814" s="334"/>
      <c r="C814" s="356"/>
      <c r="D814" s="344"/>
      <c r="E814" s="345"/>
      <c r="F814" s="346"/>
      <c r="G814" s="347"/>
    </row>
    <row r="815" spans="1:7" ht="13.5" x14ac:dyDescent="0.25">
      <c r="A815" s="330"/>
      <c r="B815" s="354" t="s">
        <v>22</v>
      </c>
      <c r="C815" s="357">
        <f>S37</f>
        <v>12</v>
      </c>
      <c r="D815" s="351">
        <f>T37</f>
        <v>1.1450381679389313E-2</v>
      </c>
      <c r="E815" s="359">
        <v>1.4999999999999999E-2</v>
      </c>
      <c r="F815" s="352">
        <v>4.4198895027624314E-2</v>
      </c>
      <c r="G815" s="353">
        <f>E815-F815</f>
        <v>-2.9198895027624315E-2</v>
      </c>
    </row>
    <row r="817" spans="1:7" x14ac:dyDescent="0.2">
      <c r="A817" s="325"/>
      <c r="B817" s="326"/>
      <c r="C817" s="584" t="s">
        <v>117</v>
      </c>
      <c r="D817" s="667"/>
      <c r="E817" s="667"/>
      <c r="F817" s="667"/>
      <c r="G817" s="668"/>
    </row>
    <row r="818" spans="1:7" x14ac:dyDescent="0.2">
      <c r="A818" s="327"/>
      <c r="B818" s="328"/>
      <c r="C818" s="581" t="s">
        <v>54</v>
      </c>
      <c r="D818" s="669"/>
      <c r="E818" s="669"/>
      <c r="F818" s="669"/>
      <c r="G818" s="670"/>
    </row>
    <row r="819" spans="1:7" ht="52.15" customHeight="1" x14ac:dyDescent="0.2">
      <c r="A819" s="327"/>
      <c r="B819" s="328"/>
      <c r="C819" s="335" t="s">
        <v>38</v>
      </c>
      <c r="D819" s="336">
        <v>2010</v>
      </c>
      <c r="E819" s="337">
        <v>2005</v>
      </c>
      <c r="F819" s="338">
        <v>2000</v>
      </c>
      <c r="G819" s="339" t="s">
        <v>64</v>
      </c>
    </row>
    <row r="820" spans="1:7" ht="13.5" x14ac:dyDescent="0.25">
      <c r="A820" s="331" t="s">
        <v>26</v>
      </c>
      <c r="B820" s="332" t="s">
        <v>1</v>
      </c>
      <c r="C820" s="355">
        <f t="shared" ref="C820:C849" si="69">W6</f>
        <v>0</v>
      </c>
      <c r="D820" s="340">
        <f t="shared" ref="D820:D849" si="70">X6</f>
        <v>0</v>
      </c>
      <c r="E820" s="341">
        <v>0</v>
      </c>
      <c r="F820" s="342">
        <v>0</v>
      </c>
      <c r="G820" s="343">
        <f>E820-F820</f>
        <v>0</v>
      </c>
    </row>
    <row r="821" spans="1:7" ht="13.5" x14ac:dyDescent="0.25">
      <c r="A821" s="329"/>
      <c r="B821" s="333" t="s">
        <v>2</v>
      </c>
      <c r="C821" s="356">
        <f t="shared" si="69"/>
        <v>0</v>
      </c>
      <c r="D821" s="344">
        <f t="shared" si="70"/>
        <v>0</v>
      </c>
      <c r="E821" s="345">
        <v>0</v>
      </c>
      <c r="F821" s="346">
        <v>0</v>
      </c>
      <c r="G821" s="347">
        <f>E821-F821</f>
        <v>0</v>
      </c>
    </row>
    <row r="822" spans="1:7" ht="13.5" x14ac:dyDescent="0.25">
      <c r="A822" s="329"/>
      <c r="B822" s="333" t="s">
        <v>41</v>
      </c>
      <c r="C822" s="356">
        <f t="shared" si="69"/>
        <v>0</v>
      </c>
      <c r="D822" s="344">
        <f t="shared" si="70"/>
        <v>0</v>
      </c>
      <c r="E822" s="345"/>
      <c r="F822" s="346"/>
      <c r="G822" s="347"/>
    </row>
    <row r="823" spans="1:7" ht="13.5" x14ac:dyDescent="0.25">
      <c r="A823" s="329"/>
      <c r="B823" s="333" t="s">
        <v>34</v>
      </c>
      <c r="C823" s="356">
        <f t="shared" si="69"/>
        <v>0</v>
      </c>
      <c r="D823" s="344">
        <f t="shared" si="70"/>
        <v>0</v>
      </c>
      <c r="E823" s="345"/>
      <c r="F823" s="346"/>
      <c r="G823" s="347"/>
    </row>
    <row r="824" spans="1:7" ht="13.5" x14ac:dyDescent="0.25">
      <c r="A824" s="329"/>
      <c r="B824" s="333" t="s">
        <v>13</v>
      </c>
      <c r="C824" s="356">
        <f t="shared" si="69"/>
        <v>0</v>
      </c>
      <c r="D824" s="344">
        <f t="shared" si="70"/>
        <v>0</v>
      </c>
      <c r="E824" s="345">
        <v>0</v>
      </c>
      <c r="F824" s="346"/>
      <c r="G824" s="347"/>
    </row>
    <row r="825" spans="1:7" ht="13.5" x14ac:dyDescent="0.25">
      <c r="A825" s="329"/>
      <c r="B825" s="333" t="s">
        <v>4</v>
      </c>
      <c r="C825" s="356">
        <f t="shared" si="69"/>
        <v>0</v>
      </c>
      <c r="D825" s="344">
        <f t="shared" si="70"/>
        <v>0</v>
      </c>
      <c r="E825" s="345">
        <v>0</v>
      </c>
      <c r="F825" s="346"/>
      <c r="G825" s="347"/>
    </row>
    <row r="826" spans="1:7" ht="13.5" x14ac:dyDescent="0.25">
      <c r="A826" s="329"/>
      <c r="B826" s="333" t="s">
        <v>6</v>
      </c>
      <c r="C826" s="356">
        <f t="shared" si="69"/>
        <v>0</v>
      </c>
      <c r="D826" s="348">
        <f t="shared" si="70"/>
        <v>0</v>
      </c>
      <c r="E826" s="345">
        <v>0</v>
      </c>
      <c r="F826" s="346">
        <v>0</v>
      </c>
      <c r="G826" s="347">
        <f>E826-F826</f>
        <v>0</v>
      </c>
    </row>
    <row r="827" spans="1:7" ht="13.5" x14ac:dyDescent="0.25">
      <c r="A827" s="329"/>
      <c r="B827" s="333" t="s">
        <v>8</v>
      </c>
      <c r="C827" s="356">
        <f t="shared" si="69"/>
        <v>0</v>
      </c>
      <c r="D827" s="344">
        <f t="shared" si="70"/>
        <v>0</v>
      </c>
      <c r="E827" s="345">
        <v>6.7000000000000004E-2</v>
      </c>
      <c r="F827" s="346"/>
      <c r="G827" s="347"/>
    </row>
    <row r="828" spans="1:7" ht="13.5" x14ac:dyDescent="0.25">
      <c r="A828" s="329"/>
      <c r="B828" s="333" t="s">
        <v>9</v>
      </c>
      <c r="C828" s="356">
        <f t="shared" si="69"/>
        <v>0</v>
      </c>
      <c r="D828" s="344">
        <f t="shared" si="70"/>
        <v>0</v>
      </c>
      <c r="E828" s="345">
        <v>0</v>
      </c>
      <c r="F828" s="346">
        <v>0</v>
      </c>
      <c r="G828" s="347">
        <f>E828-F828</f>
        <v>0</v>
      </c>
    </row>
    <row r="829" spans="1:7" ht="13.5" x14ac:dyDescent="0.25">
      <c r="A829" s="329"/>
      <c r="B829" s="333" t="s">
        <v>10</v>
      </c>
      <c r="C829" s="356">
        <f t="shared" si="69"/>
        <v>0</v>
      </c>
      <c r="D829" s="344">
        <f t="shared" si="70"/>
        <v>0</v>
      </c>
      <c r="E829" s="345">
        <v>9.0999999999999998E-2</v>
      </c>
      <c r="F829" s="346">
        <v>0</v>
      </c>
      <c r="G829" s="347">
        <f>E829-F829</f>
        <v>9.0999999999999998E-2</v>
      </c>
    </row>
    <row r="830" spans="1:7" ht="13.5" x14ac:dyDescent="0.25">
      <c r="A830" s="329"/>
      <c r="B830" s="333" t="s">
        <v>42</v>
      </c>
      <c r="C830" s="356">
        <f t="shared" si="69"/>
        <v>0</v>
      </c>
      <c r="D830" s="344">
        <f t="shared" si="70"/>
        <v>0</v>
      </c>
      <c r="E830" s="345"/>
      <c r="F830" s="346"/>
      <c r="G830" s="347"/>
    </row>
    <row r="831" spans="1:7" ht="13.5" x14ac:dyDescent="0.25">
      <c r="A831" s="329"/>
      <c r="B831" s="333" t="s">
        <v>5</v>
      </c>
      <c r="C831" s="356">
        <f t="shared" si="69"/>
        <v>0</v>
      </c>
      <c r="D831" s="344">
        <f t="shared" si="70"/>
        <v>0</v>
      </c>
      <c r="E831" s="345">
        <v>0</v>
      </c>
      <c r="F831" s="346">
        <v>0</v>
      </c>
      <c r="G831" s="347">
        <f>E831-F831</f>
        <v>0</v>
      </c>
    </row>
    <row r="832" spans="1:7" ht="13.5" x14ac:dyDescent="0.25">
      <c r="A832" s="329"/>
      <c r="B832" s="333" t="s">
        <v>12</v>
      </c>
      <c r="C832" s="356">
        <f t="shared" si="69"/>
        <v>0</v>
      </c>
      <c r="D832" s="344">
        <f t="shared" si="70"/>
        <v>0</v>
      </c>
      <c r="E832" s="345">
        <v>0</v>
      </c>
      <c r="F832" s="346">
        <v>0</v>
      </c>
      <c r="G832" s="347">
        <f>E832-F832</f>
        <v>0</v>
      </c>
    </row>
    <row r="833" spans="1:7" ht="13.5" x14ac:dyDescent="0.25">
      <c r="A833" s="329"/>
      <c r="B833" s="333" t="s">
        <v>14</v>
      </c>
      <c r="C833" s="356">
        <f t="shared" si="69"/>
        <v>0</v>
      </c>
      <c r="D833" s="344">
        <f t="shared" si="70"/>
        <v>0</v>
      </c>
      <c r="E833" s="345">
        <v>0</v>
      </c>
      <c r="F833" s="346">
        <v>0</v>
      </c>
      <c r="G833" s="347">
        <f>E833-F833</f>
        <v>0</v>
      </c>
    </row>
    <row r="834" spans="1:7" ht="13.5" x14ac:dyDescent="0.25">
      <c r="A834" s="329"/>
      <c r="B834" s="333" t="s">
        <v>15</v>
      </c>
      <c r="C834" s="356">
        <f t="shared" si="69"/>
        <v>0</v>
      </c>
      <c r="D834" s="344">
        <f t="shared" si="70"/>
        <v>0</v>
      </c>
      <c r="E834" s="345">
        <v>0</v>
      </c>
      <c r="F834" s="346"/>
      <c r="G834" s="347"/>
    </row>
    <row r="835" spans="1:7" ht="13.5" x14ac:dyDescent="0.25">
      <c r="A835" s="329"/>
      <c r="B835" s="333" t="s">
        <v>16</v>
      </c>
      <c r="C835" s="356">
        <f t="shared" si="69"/>
        <v>0</v>
      </c>
      <c r="D835" s="344">
        <f t="shared" si="70"/>
        <v>0</v>
      </c>
      <c r="E835" s="349">
        <v>0</v>
      </c>
      <c r="F835" s="346"/>
      <c r="G835" s="347"/>
    </row>
    <row r="836" spans="1:7" ht="13.5" x14ac:dyDescent="0.25">
      <c r="A836" s="329"/>
      <c r="B836" s="333" t="s">
        <v>35</v>
      </c>
      <c r="C836" s="356">
        <f t="shared" si="69"/>
        <v>0</v>
      </c>
      <c r="D836" s="344">
        <f t="shared" si="70"/>
        <v>0</v>
      </c>
      <c r="E836" s="345"/>
      <c r="F836" s="346"/>
      <c r="G836" s="347"/>
    </row>
    <row r="837" spans="1:7" ht="13.5" x14ac:dyDescent="0.25">
      <c r="A837" s="329"/>
      <c r="B837" s="333" t="s">
        <v>17</v>
      </c>
      <c r="C837" s="356">
        <f t="shared" si="69"/>
        <v>0</v>
      </c>
      <c r="D837" s="344">
        <f t="shared" si="70"/>
        <v>0</v>
      </c>
      <c r="E837" s="345">
        <v>0</v>
      </c>
      <c r="F837" s="346"/>
      <c r="G837" s="347"/>
    </row>
    <row r="838" spans="1:7" ht="13.5" x14ac:dyDescent="0.25">
      <c r="A838" s="329"/>
      <c r="B838" s="333" t="s">
        <v>138</v>
      </c>
      <c r="C838" s="356">
        <f t="shared" si="69"/>
        <v>0</v>
      </c>
      <c r="D838" s="344">
        <f t="shared" si="70"/>
        <v>0</v>
      </c>
      <c r="E838" s="345">
        <v>0</v>
      </c>
      <c r="F838" s="346"/>
      <c r="G838" s="347"/>
    </row>
    <row r="839" spans="1:7" ht="13.5" x14ac:dyDescent="0.25">
      <c r="A839" s="329"/>
      <c r="B839" s="333" t="s">
        <v>18</v>
      </c>
      <c r="C839" s="356">
        <f t="shared" si="69"/>
        <v>0</v>
      </c>
      <c r="D839" s="344">
        <f t="shared" si="70"/>
        <v>0</v>
      </c>
      <c r="E839" s="345">
        <v>0</v>
      </c>
      <c r="F839" s="346">
        <v>0</v>
      </c>
      <c r="G839" s="347">
        <f>E839-F839</f>
        <v>0</v>
      </c>
    </row>
    <row r="840" spans="1:7" ht="13.5" x14ac:dyDescent="0.25">
      <c r="A840" s="329"/>
      <c r="B840" s="333" t="s">
        <v>19</v>
      </c>
      <c r="C840" s="356">
        <f t="shared" si="69"/>
        <v>0</v>
      </c>
      <c r="D840" s="344">
        <f t="shared" si="70"/>
        <v>0</v>
      </c>
      <c r="E840" s="345">
        <v>0</v>
      </c>
      <c r="F840" s="346">
        <v>0</v>
      </c>
      <c r="G840" s="347">
        <f>E840-F840</f>
        <v>0</v>
      </c>
    </row>
    <row r="841" spans="1:7" ht="13.5" x14ac:dyDescent="0.25">
      <c r="A841" s="329"/>
      <c r="B841" s="333" t="s">
        <v>20</v>
      </c>
      <c r="C841" s="356">
        <f t="shared" si="69"/>
        <v>0</v>
      </c>
      <c r="D841" s="344">
        <f t="shared" si="70"/>
        <v>0</v>
      </c>
      <c r="E841" s="345">
        <v>0</v>
      </c>
      <c r="F841" s="346"/>
      <c r="G841" s="347"/>
    </row>
    <row r="842" spans="1:7" ht="13.5" x14ac:dyDescent="0.25">
      <c r="A842" s="329"/>
      <c r="B842" s="333" t="s">
        <v>36</v>
      </c>
      <c r="C842" s="356">
        <f t="shared" si="69"/>
        <v>0</v>
      </c>
      <c r="D842" s="344">
        <f t="shared" si="70"/>
        <v>0</v>
      </c>
      <c r="E842" s="345"/>
      <c r="F842" s="346"/>
      <c r="G842" s="347"/>
    </row>
    <row r="843" spans="1:7" ht="13.5" x14ac:dyDescent="0.25">
      <c r="A843" s="329"/>
      <c r="B843" s="333" t="s">
        <v>37</v>
      </c>
      <c r="C843" s="356">
        <f t="shared" si="69"/>
        <v>0</v>
      </c>
      <c r="D843" s="344">
        <f t="shared" si="70"/>
        <v>0</v>
      </c>
      <c r="E843" s="345"/>
      <c r="F843" s="346"/>
      <c r="G843" s="347"/>
    </row>
    <row r="844" spans="1:7" ht="13.5" x14ac:dyDescent="0.25">
      <c r="A844" s="329"/>
      <c r="B844" s="333" t="s">
        <v>57</v>
      </c>
      <c r="C844" s="356">
        <f t="shared" si="69"/>
        <v>1</v>
      </c>
      <c r="D844" s="344">
        <f t="shared" si="70"/>
        <v>1.7543859649122806E-2</v>
      </c>
      <c r="E844" s="345">
        <v>0</v>
      </c>
      <c r="F844" s="346">
        <v>0</v>
      </c>
      <c r="G844" s="347">
        <f>E844-F844</f>
        <v>0</v>
      </c>
    </row>
    <row r="845" spans="1:7" ht="13.5" x14ac:dyDescent="0.25">
      <c r="A845" s="329"/>
      <c r="B845" s="333" t="s">
        <v>21</v>
      </c>
      <c r="C845" s="356">
        <f t="shared" si="69"/>
        <v>0</v>
      </c>
      <c r="D845" s="344">
        <f t="shared" si="70"/>
        <v>0</v>
      </c>
      <c r="E845" s="345">
        <v>0</v>
      </c>
      <c r="F845" s="346">
        <v>0</v>
      </c>
      <c r="G845" s="347">
        <f>E845-F845</f>
        <v>0</v>
      </c>
    </row>
    <row r="846" spans="1:7" ht="13.5" x14ac:dyDescent="0.25">
      <c r="A846" s="329"/>
      <c r="B846" s="333" t="s">
        <v>7</v>
      </c>
      <c r="C846" s="356">
        <f t="shared" si="69"/>
        <v>0</v>
      </c>
      <c r="D846" s="344">
        <f t="shared" si="70"/>
        <v>0</v>
      </c>
      <c r="E846" s="345">
        <v>0</v>
      </c>
      <c r="F846" s="346">
        <v>0</v>
      </c>
      <c r="G846" s="347">
        <f>E846-F846</f>
        <v>0</v>
      </c>
    </row>
    <row r="847" spans="1:7" ht="13.5" x14ac:dyDescent="0.25">
      <c r="A847" s="329"/>
      <c r="B847" s="333" t="s">
        <v>32</v>
      </c>
      <c r="C847" s="356">
        <f t="shared" si="69"/>
        <v>1</v>
      </c>
      <c r="D847" s="344">
        <f t="shared" si="70"/>
        <v>5.8823529411764705E-2</v>
      </c>
      <c r="E847" s="345"/>
      <c r="F847" s="346">
        <v>0</v>
      </c>
      <c r="G847" s="347"/>
    </row>
    <row r="848" spans="1:7" ht="13.5" x14ac:dyDescent="0.25">
      <c r="A848" s="329"/>
      <c r="B848" s="333" t="s">
        <v>3</v>
      </c>
      <c r="C848" s="356">
        <f t="shared" si="69"/>
        <v>0</v>
      </c>
      <c r="D848" s="344">
        <f t="shared" si="70"/>
        <v>0</v>
      </c>
      <c r="E848" s="345">
        <v>0</v>
      </c>
      <c r="F848" s="346">
        <v>3.0303030303030304E-2</v>
      </c>
      <c r="G848" s="347">
        <f>E848-F848</f>
        <v>-3.0303030303030304E-2</v>
      </c>
    </row>
    <row r="849" spans="1:9" ht="13.5" x14ac:dyDescent="0.25">
      <c r="A849" s="329"/>
      <c r="B849" s="333" t="s">
        <v>139</v>
      </c>
      <c r="C849" s="356">
        <f t="shared" si="69"/>
        <v>0</v>
      </c>
      <c r="D849" s="344">
        <f t="shared" si="70"/>
        <v>0</v>
      </c>
      <c r="E849" s="345">
        <v>0</v>
      </c>
      <c r="F849" s="346">
        <v>2.6315789473684213E-2</v>
      </c>
      <c r="G849" s="347">
        <f>E849-F849</f>
        <v>-2.6315789473684213E-2</v>
      </c>
    </row>
    <row r="850" spans="1:9" ht="13.5" x14ac:dyDescent="0.25">
      <c r="A850" s="329"/>
      <c r="B850" s="334"/>
      <c r="C850" s="356"/>
      <c r="D850" s="344"/>
      <c r="E850" s="345"/>
      <c r="F850" s="346"/>
      <c r="G850" s="347"/>
    </row>
    <row r="851" spans="1:9" ht="13.5" x14ac:dyDescent="0.25">
      <c r="A851" s="330"/>
      <c r="B851" s="354" t="s">
        <v>22</v>
      </c>
      <c r="C851" s="357">
        <f>W37</f>
        <v>2</v>
      </c>
      <c r="D851" s="351">
        <f>X37</f>
        <v>1.9083969465648854E-3</v>
      </c>
      <c r="E851" s="359">
        <v>4.0000000000000001E-3</v>
      </c>
      <c r="F851" s="352">
        <v>4.1436464088397788E-3</v>
      </c>
      <c r="G851" s="353">
        <f>E851-F851</f>
        <v>-1.4364640883977875E-4</v>
      </c>
    </row>
    <row r="853" spans="1:9" x14ac:dyDescent="0.2">
      <c r="A853" s="325"/>
      <c r="B853" s="326"/>
      <c r="C853" s="584" t="s">
        <v>127</v>
      </c>
      <c r="D853" s="667"/>
      <c r="E853" s="667"/>
      <c r="F853" s="667"/>
      <c r="G853" s="668"/>
    </row>
    <row r="854" spans="1:9" x14ac:dyDescent="0.2">
      <c r="A854" s="327"/>
      <c r="B854" s="328"/>
      <c r="C854" s="581" t="s">
        <v>54</v>
      </c>
      <c r="D854" s="669"/>
      <c r="E854" s="669"/>
      <c r="F854" s="669"/>
      <c r="G854" s="670"/>
    </row>
    <row r="855" spans="1:9" ht="52.15" customHeight="1" x14ac:dyDescent="0.2">
      <c r="A855" s="327"/>
      <c r="B855" s="328"/>
      <c r="C855" s="335" t="s">
        <v>38</v>
      </c>
      <c r="D855" s="336">
        <v>2010</v>
      </c>
      <c r="E855" s="337">
        <v>2005</v>
      </c>
      <c r="F855" s="338">
        <v>2000</v>
      </c>
      <c r="G855" s="339" t="s">
        <v>64</v>
      </c>
    </row>
    <row r="856" spans="1:9" ht="13.5" x14ac:dyDescent="0.25">
      <c r="A856" s="331" t="s">
        <v>26</v>
      </c>
      <c r="B856" s="332" t="s">
        <v>1</v>
      </c>
      <c r="C856" s="355">
        <f t="shared" ref="C856:C885" si="71">AA6</f>
        <v>1</v>
      </c>
      <c r="D856" s="340">
        <f t="shared" ref="D856:D885" si="72">AB6</f>
        <v>2.7027027027027029E-2</v>
      </c>
      <c r="E856" s="341">
        <v>3.2000000000000001E-2</v>
      </c>
      <c r="F856" s="342">
        <v>0</v>
      </c>
      <c r="G856" s="343">
        <f>E856-F856</f>
        <v>3.2000000000000001E-2</v>
      </c>
    </row>
    <row r="857" spans="1:9" ht="13.5" x14ac:dyDescent="0.25">
      <c r="A857" s="329"/>
      <c r="B857" s="333" t="s">
        <v>2</v>
      </c>
      <c r="C857" s="356">
        <f t="shared" si="71"/>
        <v>0</v>
      </c>
      <c r="D857" s="344">
        <f t="shared" si="72"/>
        <v>0</v>
      </c>
      <c r="E857" s="345">
        <v>0</v>
      </c>
      <c r="F857" s="346">
        <v>0</v>
      </c>
      <c r="G857" s="347">
        <f>E857-F857</f>
        <v>0</v>
      </c>
    </row>
    <row r="858" spans="1:9" ht="13.5" x14ac:dyDescent="0.25">
      <c r="A858" s="329"/>
      <c r="B858" s="333" t="s">
        <v>41</v>
      </c>
      <c r="C858" s="356">
        <f t="shared" si="71"/>
        <v>0</v>
      </c>
      <c r="D858" s="344">
        <f t="shared" si="72"/>
        <v>0</v>
      </c>
      <c r="E858" s="345"/>
      <c r="F858" s="346"/>
      <c r="G858" s="347"/>
      <c r="I858" s="80"/>
    </row>
    <row r="859" spans="1:9" ht="13.5" x14ac:dyDescent="0.25">
      <c r="A859" s="329"/>
      <c r="B859" s="333" t="s">
        <v>34</v>
      </c>
      <c r="C859" s="356">
        <f t="shared" si="71"/>
        <v>0</v>
      </c>
      <c r="D859" s="344">
        <f t="shared" si="72"/>
        <v>0</v>
      </c>
      <c r="E859" s="345"/>
      <c r="F859" s="346"/>
      <c r="G859" s="347"/>
      <c r="I859" s="80"/>
    </row>
    <row r="860" spans="1:9" ht="13.5" x14ac:dyDescent="0.25">
      <c r="A860" s="329"/>
      <c r="B860" s="333" t="s">
        <v>13</v>
      </c>
      <c r="C860" s="356">
        <f t="shared" si="71"/>
        <v>0</v>
      </c>
      <c r="D860" s="344">
        <f t="shared" si="72"/>
        <v>0</v>
      </c>
      <c r="E860" s="345">
        <v>0</v>
      </c>
      <c r="F860" s="346"/>
      <c r="G860" s="347"/>
      <c r="I860" s="80"/>
    </row>
    <row r="861" spans="1:9" ht="13.5" x14ac:dyDescent="0.25">
      <c r="A861" s="329"/>
      <c r="B861" s="333" t="s">
        <v>4</v>
      </c>
      <c r="C861" s="356">
        <f t="shared" si="71"/>
        <v>1</v>
      </c>
      <c r="D861" s="344">
        <f t="shared" si="72"/>
        <v>2.3809523809523808E-2</v>
      </c>
      <c r="E861" s="345">
        <v>1.6E-2</v>
      </c>
      <c r="F861" s="346"/>
      <c r="G861" s="347"/>
      <c r="I861" s="80"/>
    </row>
    <row r="862" spans="1:9" ht="13.5" x14ac:dyDescent="0.25">
      <c r="A862" s="329"/>
      <c r="B862" s="333" t="s">
        <v>6</v>
      </c>
      <c r="C862" s="356">
        <f t="shared" si="71"/>
        <v>0</v>
      </c>
      <c r="D862" s="348">
        <f t="shared" si="72"/>
        <v>0</v>
      </c>
      <c r="E862" s="345">
        <v>0.1</v>
      </c>
      <c r="F862" s="346">
        <v>0.1</v>
      </c>
      <c r="G862" s="347">
        <f>E862-F862</f>
        <v>0</v>
      </c>
      <c r="I862" s="80"/>
    </row>
    <row r="863" spans="1:9" ht="13.5" x14ac:dyDescent="0.25">
      <c r="A863" s="329"/>
      <c r="B863" s="333" t="s">
        <v>8</v>
      </c>
      <c r="C863" s="356">
        <f t="shared" si="71"/>
        <v>2</v>
      </c>
      <c r="D863" s="344">
        <f t="shared" si="72"/>
        <v>0.1111111111111111</v>
      </c>
      <c r="E863" s="345">
        <v>0</v>
      </c>
      <c r="F863" s="346"/>
      <c r="G863" s="347"/>
      <c r="I863" s="80"/>
    </row>
    <row r="864" spans="1:9" ht="13.5" x14ac:dyDescent="0.25">
      <c r="A864" s="329"/>
      <c r="B864" s="333" t="s">
        <v>9</v>
      </c>
      <c r="C864" s="356">
        <f t="shared" si="71"/>
        <v>6</v>
      </c>
      <c r="D864" s="344">
        <f t="shared" si="72"/>
        <v>0.14634146341463414</v>
      </c>
      <c r="E864" s="345">
        <v>5.7000000000000002E-2</v>
      </c>
      <c r="F864" s="346">
        <v>5.2631578947368425E-2</v>
      </c>
      <c r="G864" s="347">
        <f>E864-F864</f>
        <v>4.368421052631577E-3</v>
      </c>
      <c r="I864" s="80"/>
    </row>
    <row r="865" spans="1:9" ht="13.5" x14ac:dyDescent="0.25">
      <c r="A865" s="329"/>
      <c r="B865" s="333" t="s">
        <v>10</v>
      </c>
      <c r="C865" s="356">
        <f t="shared" si="71"/>
        <v>1</v>
      </c>
      <c r="D865" s="344">
        <f t="shared" si="72"/>
        <v>2.5000000000000001E-2</v>
      </c>
      <c r="E865" s="345">
        <v>0.13600000000000001</v>
      </c>
      <c r="F865" s="346">
        <v>8.3333333333333343E-2</v>
      </c>
      <c r="G865" s="347">
        <f>E865-F865</f>
        <v>5.2666666666666667E-2</v>
      </c>
      <c r="I865" s="80"/>
    </row>
    <row r="866" spans="1:9" ht="13.5" x14ac:dyDescent="0.25">
      <c r="A866" s="329"/>
      <c r="B866" s="333" t="s">
        <v>42</v>
      </c>
      <c r="C866" s="356">
        <f t="shared" si="71"/>
        <v>1</v>
      </c>
      <c r="D866" s="344">
        <f t="shared" si="72"/>
        <v>6.25E-2</v>
      </c>
      <c r="E866" s="345"/>
      <c r="F866" s="346"/>
      <c r="G866" s="347"/>
      <c r="I866" s="80"/>
    </row>
    <row r="867" spans="1:9" ht="13.5" x14ac:dyDescent="0.25">
      <c r="A867" s="329"/>
      <c r="B867" s="333" t="s">
        <v>5</v>
      </c>
      <c r="C867" s="356">
        <f t="shared" si="71"/>
        <v>3</v>
      </c>
      <c r="D867" s="344">
        <f t="shared" si="72"/>
        <v>2.8571428571428571E-2</v>
      </c>
      <c r="E867" s="345">
        <v>3.6999999999999998E-2</v>
      </c>
      <c r="F867" s="346">
        <v>6.3829787234042548E-2</v>
      </c>
      <c r="G867" s="347">
        <f>E867-F867</f>
        <v>-2.682978723404255E-2</v>
      </c>
      <c r="I867" s="80"/>
    </row>
    <row r="868" spans="1:9" ht="13.5" x14ac:dyDescent="0.25">
      <c r="A868" s="329"/>
      <c r="B868" s="333" t="s">
        <v>12</v>
      </c>
      <c r="C868" s="356">
        <f t="shared" si="71"/>
        <v>0</v>
      </c>
      <c r="D868" s="344">
        <f t="shared" si="72"/>
        <v>0</v>
      </c>
      <c r="E868" s="345">
        <v>0</v>
      </c>
      <c r="F868" s="346">
        <v>0</v>
      </c>
      <c r="G868" s="347">
        <f>E868-F868</f>
        <v>0</v>
      </c>
      <c r="I868" s="80"/>
    </row>
    <row r="869" spans="1:9" ht="13.5" x14ac:dyDescent="0.25">
      <c r="A869" s="329"/>
      <c r="B869" s="333" t="s">
        <v>14</v>
      </c>
      <c r="C869" s="356">
        <f t="shared" si="71"/>
        <v>0</v>
      </c>
      <c r="D869" s="344">
        <f t="shared" si="72"/>
        <v>0</v>
      </c>
      <c r="E869" s="345">
        <v>1.6E-2</v>
      </c>
      <c r="F869" s="346">
        <v>1.4705882352941178E-2</v>
      </c>
      <c r="G869" s="347">
        <f>E869-F869</f>
        <v>1.2941176470588223E-3</v>
      </c>
      <c r="I869" s="80"/>
    </row>
    <row r="870" spans="1:9" ht="13.5" x14ac:dyDescent="0.25">
      <c r="A870" s="329"/>
      <c r="B870" s="333" t="s">
        <v>15</v>
      </c>
      <c r="C870" s="356">
        <f t="shared" si="71"/>
        <v>1</v>
      </c>
      <c r="D870" s="344">
        <f t="shared" si="72"/>
        <v>2.9411764705882353E-2</v>
      </c>
      <c r="E870" s="345">
        <v>0</v>
      </c>
      <c r="F870" s="346"/>
      <c r="G870" s="347"/>
      <c r="I870" s="80"/>
    </row>
    <row r="871" spans="1:9" ht="13.5" x14ac:dyDescent="0.25">
      <c r="A871" s="329"/>
      <c r="B871" s="333" t="s">
        <v>16</v>
      </c>
      <c r="C871" s="356">
        <f t="shared" si="71"/>
        <v>1</v>
      </c>
      <c r="D871" s="344">
        <f t="shared" si="72"/>
        <v>8.6206896551724137E-3</v>
      </c>
      <c r="E871" s="349">
        <v>1.9E-2</v>
      </c>
      <c r="F871" s="346"/>
      <c r="G871" s="347"/>
      <c r="I871" s="80"/>
    </row>
    <row r="872" spans="1:9" ht="13.5" x14ac:dyDescent="0.25">
      <c r="A872" s="329"/>
      <c r="B872" s="333" t="s">
        <v>35</v>
      </c>
      <c r="C872" s="356">
        <f t="shared" si="71"/>
        <v>3</v>
      </c>
      <c r="D872" s="344">
        <f t="shared" si="72"/>
        <v>0.10714285714285714</v>
      </c>
      <c r="E872" s="345"/>
      <c r="F872" s="346"/>
      <c r="G872" s="347"/>
      <c r="I872" s="80"/>
    </row>
    <row r="873" spans="1:9" ht="13.5" x14ac:dyDescent="0.25">
      <c r="A873" s="329"/>
      <c r="B873" s="333" t="s">
        <v>17</v>
      </c>
      <c r="C873" s="356">
        <f t="shared" si="71"/>
        <v>0</v>
      </c>
      <c r="D873" s="344">
        <f t="shared" si="72"/>
        <v>0</v>
      </c>
      <c r="E873" s="345">
        <v>0</v>
      </c>
      <c r="F873" s="346"/>
      <c r="G873" s="347"/>
      <c r="I873" s="80"/>
    </row>
    <row r="874" spans="1:9" ht="13.5" x14ac:dyDescent="0.25">
      <c r="A874" s="329"/>
      <c r="B874" s="333" t="s">
        <v>138</v>
      </c>
      <c r="C874" s="356">
        <f t="shared" si="71"/>
        <v>1</v>
      </c>
      <c r="D874" s="344">
        <f t="shared" si="72"/>
        <v>0.2</v>
      </c>
      <c r="E874" s="345">
        <v>0</v>
      </c>
      <c r="F874" s="346"/>
      <c r="G874" s="347"/>
    </row>
    <row r="875" spans="1:9" ht="13.5" x14ac:dyDescent="0.25">
      <c r="A875" s="329"/>
      <c r="B875" s="333" t="s">
        <v>18</v>
      </c>
      <c r="C875" s="356">
        <f t="shared" si="71"/>
        <v>1</v>
      </c>
      <c r="D875" s="344">
        <f t="shared" si="72"/>
        <v>8.3333333333333329E-2</v>
      </c>
      <c r="E875" s="345">
        <v>8.6999999999999994E-2</v>
      </c>
      <c r="F875" s="346">
        <v>0.10416666666666666</v>
      </c>
      <c r="G875" s="347">
        <f>E875-F875</f>
        <v>-1.7166666666666663E-2</v>
      </c>
    </row>
    <row r="876" spans="1:9" ht="13.5" x14ac:dyDescent="0.25">
      <c r="A876" s="329"/>
      <c r="B876" s="333" t="s">
        <v>19</v>
      </c>
      <c r="C876" s="356">
        <f t="shared" si="71"/>
        <v>0</v>
      </c>
      <c r="D876" s="344">
        <f t="shared" si="72"/>
        <v>0</v>
      </c>
      <c r="E876" s="345">
        <v>0.125</v>
      </c>
      <c r="F876" s="346">
        <v>6.25E-2</v>
      </c>
      <c r="G876" s="347">
        <f>E876-F876</f>
        <v>6.25E-2</v>
      </c>
    </row>
    <row r="877" spans="1:9" ht="13.5" x14ac:dyDescent="0.25">
      <c r="A877" s="329"/>
      <c r="B877" s="333" t="s">
        <v>20</v>
      </c>
      <c r="C877" s="356">
        <f t="shared" si="71"/>
        <v>10</v>
      </c>
      <c r="D877" s="344">
        <f t="shared" si="72"/>
        <v>0.20408163265306123</v>
      </c>
      <c r="E877" s="345">
        <v>2.3E-2</v>
      </c>
      <c r="F877" s="346"/>
      <c r="G877" s="347"/>
    </row>
    <row r="878" spans="1:9" ht="13.5" x14ac:dyDescent="0.25">
      <c r="A878" s="329"/>
      <c r="B878" s="333" t="s">
        <v>36</v>
      </c>
      <c r="C878" s="356">
        <f t="shared" si="71"/>
        <v>1</v>
      </c>
      <c r="D878" s="344">
        <f t="shared" si="72"/>
        <v>3.8461538461538464E-2</v>
      </c>
      <c r="E878" s="345"/>
      <c r="F878" s="346"/>
      <c r="G878" s="347"/>
    </row>
    <row r="879" spans="1:9" ht="13.5" x14ac:dyDescent="0.25">
      <c r="A879" s="329"/>
      <c r="B879" s="333" t="s">
        <v>37</v>
      </c>
      <c r="C879" s="356">
        <f t="shared" si="71"/>
        <v>0</v>
      </c>
      <c r="D879" s="344">
        <f t="shared" si="72"/>
        <v>0</v>
      </c>
      <c r="E879" s="345"/>
      <c r="F879" s="346"/>
      <c r="G879" s="347"/>
    </row>
    <row r="880" spans="1:9" ht="13.5" x14ac:dyDescent="0.25">
      <c r="A880" s="329"/>
      <c r="B880" s="333" t="s">
        <v>57</v>
      </c>
      <c r="C880" s="356">
        <f t="shared" si="71"/>
        <v>2</v>
      </c>
      <c r="D880" s="344">
        <f t="shared" si="72"/>
        <v>3.5087719298245612E-2</v>
      </c>
      <c r="E880" s="345">
        <v>1.6E-2</v>
      </c>
      <c r="F880" s="346">
        <v>1.6129032258064516E-2</v>
      </c>
      <c r="G880" s="347">
        <f>E880-F880</f>
        <v>-1.2903225806451535E-4</v>
      </c>
    </row>
    <row r="881" spans="1:9" ht="13.5" x14ac:dyDescent="0.25">
      <c r="A881" s="329"/>
      <c r="B881" s="333" t="s">
        <v>21</v>
      </c>
      <c r="C881" s="356">
        <f t="shared" si="71"/>
        <v>0</v>
      </c>
      <c r="D881" s="344">
        <f t="shared" si="72"/>
        <v>0</v>
      </c>
      <c r="E881" s="345">
        <v>0</v>
      </c>
      <c r="F881" s="346">
        <v>0</v>
      </c>
      <c r="G881" s="347">
        <f>E881-F881</f>
        <v>0</v>
      </c>
    </row>
    <row r="882" spans="1:9" ht="13.5" x14ac:dyDescent="0.25">
      <c r="A882" s="329"/>
      <c r="B882" s="333" t="s">
        <v>7</v>
      </c>
      <c r="C882" s="356">
        <f t="shared" si="71"/>
        <v>2</v>
      </c>
      <c r="D882" s="344">
        <f t="shared" si="72"/>
        <v>2.8985507246376812E-2</v>
      </c>
      <c r="E882" s="345">
        <v>0</v>
      </c>
      <c r="F882" s="346">
        <v>3.2258064516129031E-2</v>
      </c>
      <c r="G882" s="347">
        <f>E882-F882</f>
        <v>-3.2258064516129031E-2</v>
      </c>
    </row>
    <row r="883" spans="1:9" ht="13.5" x14ac:dyDescent="0.25">
      <c r="A883" s="329"/>
      <c r="B883" s="333" t="s">
        <v>32</v>
      </c>
      <c r="C883" s="356">
        <f t="shared" si="71"/>
        <v>2</v>
      </c>
      <c r="D883" s="344">
        <f t="shared" si="72"/>
        <v>0.11764705882352941</v>
      </c>
      <c r="E883" s="345"/>
      <c r="F883" s="346">
        <v>0.08</v>
      </c>
      <c r="G883" s="347"/>
    </row>
    <row r="884" spans="1:9" ht="13.5" x14ac:dyDescent="0.25">
      <c r="A884" s="329"/>
      <c r="B884" s="333" t="s">
        <v>3</v>
      </c>
      <c r="C884" s="356">
        <f t="shared" si="71"/>
        <v>1</v>
      </c>
      <c r="D884" s="344">
        <f t="shared" si="72"/>
        <v>5.2631578947368418E-2</v>
      </c>
      <c r="E884" s="345">
        <v>3.5999999999999997E-2</v>
      </c>
      <c r="F884" s="346">
        <v>0.12121212121212122</v>
      </c>
      <c r="G884" s="347">
        <f>E884-F884</f>
        <v>-8.5212121212121211E-2</v>
      </c>
    </row>
    <row r="885" spans="1:9" ht="13.5" x14ac:dyDescent="0.25">
      <c r="A885" s="329"/>
      <c r="B885" s="333" t="s">
        <v>139</v>
      </c>
      <c r="C885" s="356">
        <f t="shared" si="71"/>
        <v>2</v>
      </c>
      <c r="D885" s="344">
        <f t="shared" si="72"/>
        <v>8.6956521739130432E-2</v>
      </c>
      <c r="E885" s="345">
        <v>0</v>
      </c>
      <c r="F885" s="346">
        <v>0.11842105263157895</v>
      </c>
      <c r="G885" s="347">
        <f>E885-F885</f>
        <v>-0.11842105263157895</v>
      </c>
      <c r="I885" s="80"/>
    </row>
    <row r="886" spans="1:9" ht="13.5" x14ac:dyDescent="0.25">
      <c r="A886" s="329"/>
      <c r="B886" s="334"/>
      <c r="C886" s="356"/>
      <c r="D886" s="344"/>
      <c r="E886" s="345"/>
      <c r="F886" s="346"/>
      <c r="G886" s="347"/>
    </row>
    <row r="887" spans="1:9" ht="13.5" x14ac:dyDescent="0.25">
      <c r="A887" s="330"/>
      <c r="B887" s="354" t="s">
        <v>22</v>
      </c>
      <c r="C887" s="357">
        <f>AA37</f>
        <v>42</v>
      </c>
      <c r="D887" s="351">
        <f>AB37</f>
        <v>4.0076335877862593E-2</v>
      </c>
      <c r="E887" s="359">
        <v>2.5999999999999999E-2</v>
      </c>
      <c r="F887" s="352">
        <v>5.8011049723756904E-2</v>
      </c>
      <c r="G887" s="353">
        <f>E887-F887</f>
        <v>-3.2011049723756901E-2</v>
      </c>
    </row>
  </sheetData>
  <mergeCells count="52">
    <mergeCell ref="C219:F219"/>
    <mergeCell ref="C220:F220"/>
    <mergeCell ref="C288:F288"/>
    <mergeCell ref="C325:E325"/>
    <mergeCell ref="C326:E326"/>
    <mergeCell ref="C463:E463"/>
    <mergeCell ref="C3:AH3"/>
    <mergeCell ref="C356:F356"/>
    <mergeCell ref="C357:F357"/>
    <mergeCell ref="C61:J61"/>
    <mergeCell ref="C119:J119"/>
    <mergeCell ref="K4:N4"/>
    <mergeCell ref="O4:R4"/>
    <mergeCell ref="S4:V4"/>
    <mergeCell ref="W4:Z4"/>
    <mergeCell ref="AA4:AD4"/>
    <mergeCell ref="AE4:AH4"/>
    <mergeCell ref="C188:E188"/>
    <mergeCell ref="C189:E189"/>
    <mergeCell ref="C289:F289"/>
    <mergeCell ref="C496:F496"/>
    <mergeCell ref="C497:F497"/>
    <mergeCell ref="C746:G746"/>
    <mergeCell ref="C709:G709"/>
    <mergeCell ref="C710:G710"/>
    <mergeCell ref="C673:G673"/>
    <mergeCell ref="C674:G674"/>
    <mergeCell ref="C745:G745"/>
    <mergeCell ref="C637:G637"/>
    <mergeCell ref="C638:G638"/>
    <mergeCell ref="C602:E602"/>
    <mergeCell ref="C603:E603"/>
    <mergeCell ref="C425:F425"/>
    <mergeCell ref="C426:F426"/>
    <mergeCell ref="C462:E462"/>
    <mergeCell ref="C150:F150"/>
    <mergeCell ref="C151:F151"/>
    <mergeCell ref="C4:F4"/>
    <mergeCell ref="G4:J4"/>
    <mergeCell ref="C90:J90"/>
    <mergeCell ref="C566:F566"/>
    <mergeCell ref="C393:E393"/>
    <mergeCell ref="C394:E394"/>
    <mergeCell ref="C853:G853"/>
    <mergeCell ref="C854:G854"/>
    <mergeCell ref="C817:G817"/>
    <mergeCell ref="C818:G818"/>
    <mergeCell ref="C781:G781"/>
    <mergeCell ref="C782:G782"/>
    <mergeCell ref="C534:E534"/>
    <mergeCell ref="C565:F565"/>
    <mergeCell ref="C533:E53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73"/>
  <sheetViews>
    <sheetView topLeftCell="A27" zoomScale="70" zoomScaleNormal="70" workbookViewId="0">
      <selection activeCell="D69" sqref="D69"/>
    </sheetView>
  </sheetViews>
  <sheetFormatPr defaultColWidth="9.33203125" defaultRowHeight="12" x14ac:dyDescent="0.2"/>
  <cols>
    <col min="1" max="1" width="9.33203125" style="6"/>
    <col min="2" max="2" width="17.33203125" style="6" customWidth="1"/>
    <col min="3" max="4" width="14.83203125" style="6" customWidth="1"/>
    <col min="5" max="5" width="9.33203125" style="6"/>
    <col min="6" max="6" width="11.33203125" style="6" customWidth="1"/>
    <col min="7" max="7" width="24.6640625" style="6" customWidth="1"/>
    <col min="8" max="9" width="10" style="6" bestFit="1" customWidth="1"/>
    <col min="10" max="16384" width="9.33203125" style="6"/>
  </cols>
  <sheetData>
    <row r="1" spans="1:15" ht="15.75" x14ac:dyDescent="0.25">
      <c r="A1" s="5" t="s">
        <v>128</v>
      </c>
    </row>
    <row r="2" spans="1:15" x14ac:dyDescent="0.2">
      <c r="F2" s="82">
        <v>2005</v>
      </c>
      <c r="G2" s="82"/>
      <c r="H2" s="82"/>
      <c r="I2" s="82">
        <v>2000</v>
      </c>
    </row>
    <row r="3" spans="1:15" ht="13.15" customHeight="1" x14ac:dyDescent="0.2">
      <c r="A3" s="360" t="s">
        <v>0</v>
      </c>
      <c r="B3" s="361" t="s">
        <v>0</v>
      </c>
      <c r="C3" s="680" t="s">
        <v>129</v>
      </c>
      <c r="D3" s="680"/>
      <c r="E3" s="680"/>
      <c r="F3" s="680"/>
      <c r="G3" s="680"/>
      <c r="H3" s="680"/>
      <c r="I3" s="681"/>
    </row>
    <row r="4" spans="1:15" ht="13.15" customHeight="1" x14ac:dyDescent="0.2">
      <c r="A4" s="360"/>
      <c r="B4" s="361"/>
      <c r="C4" s="369" t="s">
        <v>38</v>
      </c>
      <c r="D4" s="370" t="s">
        <v>39</v>
      </c>
      <c r="E4" s="371" t="s">
        <v>29</v>
      </c>
      <c r="F4" s="371" t="s">
        <v>30</v>
      </c>
      <c r="G4" s="372" t="s">
        <v>31</v>
      </c>
      <c r="H4" s="373" t="s">
        <v>27</v>
      </c>
      <c r="I4" s="374" t="s">
        <v>28</v>
      </c>
    </row>
    <row r="5" spans="1:15" ht="13.15" customHeight="1" x14ac:dyDescent="0.25">
      <c r="A5" s="362" t="s">
        <v>26</v>
      </c>
      <c r="B5" s="387" t="s">
        <v>1</v>
      </c>
      <c r="C5" s="390">
        <v>19</v>
      </c>
      <c r="D5" s="375">
        <v>7</v>
      </c>
      <c r="E5" s="376">
        <v>16</v>
      </c>
      <c r="F5" s="376">
        <v>12.5</v>
      </c>
      <c r="G5" s="376">
        <v>23.5</v>
      </c>
      <c r="H5" s="377">
        <v>18</v>
      </c>
      <c r="I5" s="378">
        <v>3.7888888888888888</v>
      </c>
    </row>
    <row r="6" spans="1:15" ht="13.15" customHeight="1" x14ac:dyDescent="0.25">
      <c r="A6" s="362"/>
      <c r="B6" s="388" t="s">
        <v>2</v>
      </c>
      <c r="C6" s="391">
        <v>17</v>
      </c>
      <c r="D6" s="379">
        <v>13.794444444444446</v>
      </c>
      <c r="E6" s="380">
        <v>6</v>
      </c>
      <c r="F6" s="380">
        <v>10.7</v>
      </c>
      <c r="G6" s="380">
        <v>2.6</v>
      </c>
      <c r="H6" s="381">
        <v>36</v>
      </c>
      <c r="I6" s="382">
        <v>7.5805555555555539</v>
      </c>
    </row>
    <row r="7" spans="1:15" ht="13.15" customHeight="1" x14ac:dyDescent="0.25">
      <c r="A7" s="362"/>
      <c r="B7" s="388" t="s">
        <v>41</v>
      </c>
      <c r="C7" s="391">
        <v>4</v>
      </c>
      <c r="D7" s="379">
        <v>22.86</v>
      </c>
      <c r="E7" s="380"/>
      <c r="F7" s="380"/>
      <c r="G7" s="380"/>
      <c r="H7" s="381"/>
      <c r="I7" s="382"/>
      <c r="K7" s="80"/>
    </row>
    <row r="8" spans="1:15" ht="13.15" customHeight="1" x14ac:dyDescent="0.25">
      <c r="A8" s="362"/>
      <c r="B8" s="388" t="s">
        <v>34</v>
      </c>
      <c r="C8" s="391">
        <v>50</v>
      </c>
      <c r="D8" s="379">
        <v>28.184313725490192</v>
      </c>
      <c r="E8" s="380"/>
      <c r="F8" s="380"/>
      <c r="G8" s="380"/>
      <c r="H8" s="381"/>
      <c r="I8" s="382"/>
      <c r="K8" s="80"/>
    </row>
    <row r="9" spans="1:15" ht="13.15" customHeight="1" x14ac:dyDescent="0.25">
      <c r="A9" s="362"/>
      <c r="B9" s="388" t="s">
        <v>13</v>
      </c>
      <c r="C9" s="391">
        <v>29</v>
      </c>
      <c r="D9" s="379">
        <v>15.041379310344828</v>
      </c>
      <c r="E9" s="380">
        <v>11</v>
      </c>
      <c r="F9" s="380">
        <v>18.600000000000001</v>
      </c>
      <c r="G9" s="380">
        <v>10.199999999999999</v>
      </c>
      <c r="H9" s="381"/>
      <c r="I9" s="382"/>
      <c r="K9" s="80"/>
    </row>
    <row r="10" spans="1:15" ht="13.15" customHeight="1" x14ac:dyDescent="0.25">
      <c r="A10" s="362"/>
      <c r="B10" s="388" t="s">
        <v>4</v>
      </c>
      <c r="C10" s="391">
        <v>28</v>
      </c>
      <c r="D10" s="379">
        <v>17.425000000000001</v>
      </c>
      <c r="E10" s="380">
        <v>54</v>
      </c>
      <c r="F10" s="380">
        <v>16.899999999999999</v>
      </c>
      <c r="G10" s="380">
        <v>9.6999999999999993</v>
      </c>
      <c r="H10" s="381"/>
      <c r="I10" s="382"/>
      <c r="K10" s="80"/>
    </row>
    <row r="11" spans="1:15" ht="13.15" customHeight="1" x14ac:dyDescent="0.25">
      <c r="A11" s="362"/>
      <c r="B11" s="388" t="s">
        <v>6</v>
      </c>
      <c r="C11" s="391">
        <v>4</v>
      </c>
      <c r="D11" s="379">
        <v>8.75</v>
      </c>
      <c r="E11" s="380">
        <v>8</v>
      </c>
      <c r="F11" s="380">
        <v>6.4</v>
      </c>
      <c r="G11" s="380">
        <v>2.8</v>
      </c>
      <c r="H11" s="381">
        <v>10</v>
      </c>
      <c r="I11" s="382">
        <v>3.44</v>
      </c>
      <c r="K11" s="80"/>
    </row>
    <row r="12" spans="1:15" ht="13.15" customHeight="1" x14ac:dyDescent="0.25">
      <c r="A12" s="362"/>
      <c r="B12" s="388" t="s">
        <v>8</v>
      </c>
      <c r="C12" s="391">
        <v>14</v>
      </c>
      <c r="D12" s="379">
        <v>8.4142857142857146</v>
      </c>
      <c r="E12" s="380">
        <v>10</v>
      </c>
      <c r="F12" s="380">
        <v>9.5</v>
      </c>
      <c r="G12" s="380">
        <v>5.7</v>
      </c>
      <c r="H12" s="381"/>
      <c r="I12" s="382"/>
      <c r="K12" s="80"/>
      <c r="N12" s="83"/>
      <c r="O12" s="83"/>
    </row>
    <row r="13" spans="1:15" ht="13.15" customHeight="1" x14ac:dyDescent="0.25">
      <c r="A13" s="362"/>
      <c r="B13" s="388" t="s">
        <v>9</v>
      </c>
      <c r="C13" s="391">
        <v>22</v>
      </c>
      <c r="D13" s="379">
        <v>2.9909090909090912</v>
      </c>
      <c r="E13" s="380">
        <v>23</v>
      </c>
      <c r="F13" s="380">
        <v>4.7</v>
      </c>
      <c r="G13" s="380">
        <v>3.6</v>
      </c>
      <c r="H13" s="381">
        <v>62</v>
      </c>
      <c r="I13" s="382">
        <v>1.7322580645161292</v>
      </c>
      <c r="K13" s="80"/>
      <c r="N13" s="80"/>
      <c r="O13" s="83"/>
    </row>
    <row r="14" spans="1:15" ht="13.15" customHeight="1" x14ac:dyDescent="0.25">
      <c r="A14" s="362"/>
      <c r="B14" s="388" t="s">
        <v>10</v>
      </c>
      <c r="C14" s="391">
        <v>13</v>
      </c>
      <c r="D14" s="379">
        <v>11.353846153846153</v>
      </c>
      <c r="E14" s="380">
        <v>10</v>
      </c>
      <c r="F14" s="380">
        <v>7.9</v>
      </c>
      <c r="G14" s="380">
        <v>5.4</v>
      </c>
      <c r="H14" s="381">
        <v>75</v>
      </c>
      <c r="I14" s="382">
        <v>2.7759999999999998</v>
      </c>
      <c r="K14" s="80"/>
      <c r="O14" s="83"/>
    </row>
    <row r="15" spans="1:15" ht="13.15" customHeight="1" x14ac:dyDescent="0.25">
      <c r="A15" s="362"/>
      <c r="B15" s="388" t="s">
        <v>42</v>
      </c>
      <c r="C15" s="391">
        <v>10</v>
      </c>
      <c r="D15" s="379">
        <v>39.010000000000005</v>
      </c>
      <c r="E15" s="380"/>
      <c r="F15" s="380"/>
      <c r="G15" s="380"/>
      <c r="H15" s="381"/>
      <c r="I15" s="382"/>
      <c r="K15" s="80"/>
      <c r="O15" s="83"/>
    </row>
    <row r="16" spans="1:15" ht="13.15" customHeight="1" x14ac:dyDescent="0.25">
      <c r="A16" s="362"/>
      <c r="B16" s="388" t="s">
        <v>5</v>
      </c>
      <c r="C16" s="391">
        <v>59</v>
      </c>
      <c r="D16" s="379">
        <v>9.5474576271186429</v>
      </c>
      <c r="E16" s="380"/>
      <c r="F16" s="380"/>
      <c r="G16" s="380"/>
      <c r="H16" s="381"/>
      <c r="I16" s="382"/>
      <c r="K16" s="80"/>
      <c r="O16" s="83"/>
    </row>
    <row r="17" spans="1:15" ht="13.15" customHeight="1" x14ac:dyDescent="0.25">
      <c r="A17" s="362"/>
      <c r="B17" s="388" t="s">
        <v>12</v>
      </c>
      <c r="C17" s="391">
        <v>20</v>
      </c>
      <c r="D17" s="379">
        <v>38.35</v>
      </c>
      <c r="E17" s="380">
        <v>6</v>
      </c>
      <c r="F17" s="380">
        <v>36.200000000000003</v>
      </c>
      <c r="G17" s="380">
        <v>17.100000000000001</v>
      </c>
      <c r="H17" s="381">
        <v>10</v>
      </c>
      <c r="I17" s="382">
        <v>13.7</v>
      </c>
      <c r="K17" s="80"/>
      <c r="O17" s="83"/>
    </row>
    <row r="18" spans="1:15" ht="13.15" customHeight="1" x14ac:dyDescent="0.25">
      <c r="A18" s="362"/>
      <c r="B18" s="388" t="s">
        <v>14</v>
      </c>
      <c r="C18" s="391">
        <v>41</v>
      </c>
      <c r="D18" s="379">
        <v>8.3707317073170735</v>
      </c>
      <c r="E18" s="380">
        <v>48</v>
      </c>
      <c r="F18" s="380">
        <v>9.5</v>
      </c>
      <c r="G18" s="380">
        <v>5.6</v>
      </c>
      <c r="H18" s="381">
        <v>68</v>
      </c>
      <c r="I18" s="382">
        <v>8.8985294117647022</v>
      </c>
      <c r="K18" s="80"/>
      <c r="O18" s="83"/>
    </row>
    <row r="19" spans="1:15" ht="13.15" customHeight="1" x14ac:dyDescent="0.25">
      <c r="A19" s="362"/>
      <c r="B19" s="388" t="s">
        <v>15</v>
      </c>
      <c r="C19" s="391">
        <v>21</v>
      </c>
      <c r="D19" s="379">
        <v>9.0333333333333332</v>
      </c>
      <c r="E19" s="380">
        <v>32</v>
      </c>
      <c r="F19" s="380">
        <v>6</v>
      </c>
      <c r="G19" s="380">
        <v>3.5</v>
      </c>
      <c r="H19" s="381"/>
      <c r="I19" s="382"/>
      <c r="K19" s="80"/>
      <c r="O19" s="83"/>
    </row>
    <row r="20" spans="1:15" ht="13.15" customHeight="1" x14ac:dyDescent="0.25">
      <c r="A20" s="362"/>
      <c r="B20" s="388" t="s">
        <v>16</v>
      </c>
      <c r="C20" s="391">
        <v>0</v>
      </c>
      <c r="D20" s="379">
        <v>0</v>
      </c>
      <c r="E20" s="380"/>
      <c r="F20" s="380"/>
      <c r="G20" s="380"/>
      <c r="H20" s="381"/>
      <c r="I20" s="382"/>
      <c r="K20" s="80"/>
      <c r="L20" s="80"/>
      <c r="M20" s="80"/>
      <c r="O20" s="83"/>
    </row>
    <row r="21" spans="1:15" ht="13.15" customHeight="1" x14ac:dyDescent="0.25">
      <c r="A21" s="362"/>
      <c r="B21" s="388" t="s">
        <v>35</v>
      </c>
      <c r="C21" s="391">
        <v>14</v>
      </c>
      <c r="D21" s="379">
        <v>6.82</v>
      </c>
      <c r="E21" s="380"/>
      <c r="F21" s="380"/>
      <c r="G21" s="380"/>
      <c r="H21" s="381"/>
      <c r="I21" s="382"/>
      <c r="K21" s="80"/>
      <c r="O21" s="83"/>
    </row>
    <row r="22" spans="1:15" ht="13.15" customHeight="1" x14ac:dyDescent="0.25">
      <c r="A22" s="362"/>
      <c r="B22" s="388" t="s">
        <v>17</v>
      </c>
      <c r="C22" s="391">
        <v>1</v>
      </c>
      <c r="D22" s="379">
        <v>14</v>
      </c>
      <c r="E22" s="380">
        <v>14</v>
      </c>
      <c r="F22" s="380">
        <v>12</v>
      </c>
      <c r="G22" s="380">
        <v>4.4000000000000004</v>
      </c>
      <c r="H22" s="381"/>
      <c r="I22" s="382"/>
      <c r="K22" s="83"/>
      <c r="O22" s="83"/>
    </row>
    <row r="23" spans="1:15" ht="13.15" customHeight="1" x14ac:dyDescent="0.25">
      <c r="A23" s="362"/>
      <c r="B23" s="388" t="s">
        <v>138</v>
      </c>
      <c r="C23" s="391">
        <v>3</v>
      </c>
      <c r="D23" s="379">
        <v>30.2</v>
      </c>
      <c r="E23" s="380">
        <v>2</v>
      </c>
      <c r="F23" s="380">
        <v>14.4</v>
      </c>
      <c r="G23" s="380">
        <v>6.9</v>
      </c>
      <c r="H23" s="381"/>
      <c r="I23" s="382"/>
      <c r="K23" s="83"/>
      <c r="O23" s="83"/>
    </row>
    <row r="24" spans="1:15" ht="13.15" customHeight="1" x14ac:dyDescent="0.25">
      <c r="A24" s="362"/>
      <c r="B24" s="388" t="s">
        <v>18</v>
      </c>
      <c r="C24" s="391">
        <v>10</v>
      </c>
      <c r="D24" s="379">
        <v>7.8</v>
      </c>
      <c r="E24" s="380">
        <v>25</v>
      </c>
      <c r="F24" s="380">
        <v>4.5999999999999996</v>
      </c>
      <c r="G24" s="380">
        <v>1.7</v>
      </c>
      <c r="H24" s="381">
        <v>48</v>
      </c>
      <c r="I24" s="382">
        <v>4.1749999999999998</v>
      </c>
      <c r="K24" s="83"/>
      <c r="O24" s="83"/>
    </row>
    <row r="25" spans="1:15" ht="13.15" customHeight="1" x14ac:dyDescent="0.25">
      <c r="A25" s="362"/>
      <c r="B25" s="388" t="s">
        <v>19</v>
      </c>
      <c r="C25" s="391">
        <v>0</v>
      </c>
      <c r="D25" s="379">
        <v>0</v>
      </c>
      <c r="E25" s="380"/>
      <c r="F25" s="380"/>
      <c r="G25" s="380"/>
      <c r="H25" s="381"/>
      <c r="I25" s="382"/>
      <c r="K25" s="83"/>
      <c r="O25" s="83"/>
    </row>
    <row r="26" spans="1:15" ht="13.15" customHeight="1" x14ac:dyDescent="0.25">
      <c r="A26" s="362"/>
      <c r="B26" s="388" t="s">
        <v>20</v>
      </c>
      <c r="C26" s="391">
        <v>13</v>
      </c>
      <c r="D26" s="379">
        <v>11.092857142857143</v>
      </c>
      <c r="E26" s="380">
        <v>31</v>
      </c>
      <c r="F26" s="380">
        <v>12.8</v>
      </c>
      <c r="G26" s="380">
        <v>11.2</v>
      </c>
      <c r="H26" s="381"/>
      <c r="I26" s="382"/>
      <c r="K26" s="83"/>
      <c r="O26" s="83"/>
    </row>
    <row r="27" spans="1:15" ht="13.15" customHeight="1" x14ac:dyDescent="0.25">
      <c r="A27" s="362"/>
      <c r="B27" s="388" t="s">
        <v>36</v>
      </c>
      <c r="C27" s="391">
        <v>14</v>
      </c>
      <c r="D27" s="379">
        <v>17.893333333333334</v>
      </c>
      <c r="E27" s="380"/>
      <c r="F27" s="380"/>
      <c r="G27" s="380"/>
      <c r="H27" s="381"/>
      <c r="I27" s="382"/>
      <c r="K27" s="83"/>
      <c r="O27" s="83"/>
    </row>
    <row r="28" spans="1:15" ht="13.15" customHeight="1" x14ac:dyDescent="0.25">
      <c r="A28" s="362"/>
      <c r="B28" s="388" t="s">
        <v>37</v>
      </c>
      <c r="C28" s="391">
        <v>14</v>
      </c>
      <c r="D28" s="379">
        <v>21.164285714285715</v>
      </c>
      <c r="E28" s="380"/>
      <c r="F28" s="380"/>
      <c r="G28" s="380"/>
      <c r="H28" s="381"/>
      <c r="I28" s="382"/>
      <c r="K28" s="83"/>
      <c r="O28" s="83"/>
    </row>
    <row r="29" spans="1:15" ht="13.15" customHeight="1" x14ac:dyDescent="0.25">
      <c r="A29" s="362"/>
      <c r="B29" s="388" t="s">
        <v>40</v>
      </c>
      <c r="C29" s="391">
        <v>48</v>
      </c>
      <c r="D29" s="379">
        <v>11.571428571428571</v>
      </c>
      <c r="E29" s="380">
        <v>57</v>
      </c>
      <c r="F29" s="380">
        <v>16.8</v>
      </c>
      <c r="G29" s="380">
        <v>6.2</v>
      </c>
      <c r="H29" s="381">
        <v>63</v>
      </c>
      <c r="I29" s="382">
        <v>5.1237619047619045</v>
      </c>
      <c r="K29" s="83"/>
      <c r="O29" s="83"/>
    </row>
    <row r="30" spans="1:15" ht="13.15" customHeight="1" x14ac:dyDescent="0.25">
      <c r="A30" s="362"/>
      <c r="B30" s="388" t="s">
        <v>21</v>
      </c>
      <c r="C30" s="391">
        <v>15</v>
      </c>
      <c r="D30" s="379">
        <v>18.96</v>
      </c>
      <c r="E30" s="380">
        <v>21</v>
      </c>
      <c r="F30" s="380">
        <v>17</v>
      </c>
      <c r="G30" s="380">
        <v>9.8000000000000007</v>
      </c>
      <c r="H30" s="381">
        <v>25</v>
      </c>
      <c r="I30" s="382">
        <v>12.375920000000001</v>
      </c>
      <c r="K30" s="83"/>
      <c r="O30" s="83"/>
    </row>
    <row r="31" spans="1:15" ht="13.15" customHeight="1" x14ac:dyDescent="0.25">
      <c r="A31" s="362"/>
      <c r="B31" s="388" t="s">
        <v>7</v>
      </c>
      <c r="C31" s="391">
        <v>18</v>
      </c>
      <c r="D31" s="379">
        <v>10.395833333333332</v>
      </c>
      <c r="E31" s="380">
        <v>28</v>
      </c>
      <c r="F31" s="380">
        <v>12.4</v>
      </c>
      <c r="G31" s="380">
        <v>10</v>
      </c>
      <c r="H31" s="381">
        <v>64</v>
      </c>
      <c r="I31" s="382">
        <v>4.4327968750000002</v>
      </c>
      <c r="K31" s="83"/>
      <c r="O31" s="83"/>
    </row>
    <row r="32" spans="1:15" ht="13.15" customHeight="1" x14ac:dyDescent="0.25">
      <c r="A32" s="362"/>
      <c r="B32" s="388" t="s">
        <v>32</v>
      </c>
      <c r="C32" s="391">
        <v>6</v>
      </c>
      <c r="D32" s="379">
        <v>2.3666666666666667</v>
      </c>
      <c r="E32" s="380"/>
      <c r="F32" s="380"/>
      <c r="G32" s="380"/>
      <c r="H32" s="381">
        <v>26</v>
      </c>
      <c r="I32" s="382">
        <v>0.96923076923076901</v>
      </c>
      <c r="K32" s="83"/>
      <c r="O32" s="83"/>
    </row>
    <row r="33" spans="1:15" ht="13.15" customHeight="1" x14ac:dyDescent="0.25">
      <c r="A33" s="362"/>
      <c r="B33" s="388" t="s">
        <v>3</v>
      </c>
      <c r="C33" s="391">
        <v>8</v>
      </c>
      <c r="D33" s="379">
        <v>5.5750000000000002</v>
      </c>
      <c r="E33" s="380">
        <v>19</v>
      </c>
      <c r="F33" s="380">
        <v>5.7</v>
      </c>
      <c r="G33" s="380">
        <v>2.4</v>
      </c>
      <c r="H33" s="381">
        <v>35</v>
      </c>
      <c r="I33" s="382">
        <v>4.128571428571429</v>
      </c>
      <c r="K33" s="83"/>
      <c r="O33" s="83"/>
    </row>
    <row r="34" spans="1:15" ht="13.15" customHeight="1" x14ac:dyDescent="0.25">
      <c r="A34" s="362"/>
      <c r="B34" s="388" t="s">
        <v>139</v>
      </c>
      <c r="C34" s="391">
        <v>16</v>
      </c>
      <c r="D34" s="379">
        <v>6.96875</v>
      </c>
      <c r="E34" s="380">
        <v>7</v>
      </c>
      <c r="F34" s="380">
        <v>7.7</v>
      </c>
      <c r="G34" s="380">
        <v>2.5</v>
      </c>
      <c r="H34" s="381">
        <v>80</v>
      </c>
      <c r="I34" s="382">
        <v>3.9712374999999991</v>
      </c>
      <c r="K34" s="80"/>
      <c r="O34" s="83"/>
    </row>
    <row r="35" spans="1:15" ht="13.15" customHeight="1" x14ac:dyDescent="0.25">
      <c r="A35" s="362"/>
      <c r="B35" s="388"/>
      <c r="C35" s="391"/>
      <c r="D35" s="379"/>
      <c r="E35" s="380"/>
      <c r="F35" s="380"/>
      <c r="G35" s="380"/>
      <c r="H35" s="381"/>
      <c r="I35" s="382"/>
      <c r="K35" s="83"/>
      <c r="O35" s="83"/>
    </row>
    <row r="36" spans="1:15" ht="13.15" customHeight="1" x14ac:dyDescent="0.25">
      <c r="A36" s="363"/>
      <c r="B36" s="389" t="s">
        <v>22</v>
      </c>
      <c r="C36" s="392">
        <f>SUM(C5:C35)</f>
        <v>531</v>
      </c>
      <c r="D36" s="383">
        <f>AVERAGE(D5:D34)</f>
        <v>13.497795195633138</v>
      </c>
      <c r="E36" s="384">
        <v>509</v>
      </c>
      <c r="F36" s="384">
        <v>11.2</v>
      </c>
      <c r="G36" s="384">
        <v>9.9</v>
      </c>
      <c r="H36" s="385">
        <v>748</v>
      </c>
      <c r="I36" s="386">
        <v>4.6331457219251329</v>
      </c>
      <c r="K36" s="83"/>
      <c r="O36" s="83"/>
    </row>
    <row r="37" spans="1:15" x14ac:dyDescent="0.2">
      <c r="F37" s="82">
        <v>2005</v>
      </c>
      <c r="G37" s="82"/>
      <c r="H37" s="82"/>
      <c r="I37" s="82">
        <v>2000</v>
      </c>
      <c r="K37" s="83"/>
      <c r="O37" s="83"/>
    </row>
    <row r="38" spans="1:15" ht="13.15" customHeight="1" x14ac:dyDescent="0.2">
      <c r="A38" s="360"/>
      <c r="B38" s="361"/>
      <c r="C38" s="680" t="s">
        <v>130</v>
      </c>
      <c r="D38" s="680"/>
      <c r="E38" s="680"/>
      <c r="F38" s="680"/>
      <c r="G38" s="680"/>
      <c r="H38" s="680"/>
      <c r="I38" s="681"/>
      <c r="K38" s="83"/>
      <c r="O38" s="83"/>
    </row>
    <row r="39" spans="1:15" ht="13.15" customHeight="1" x14ac:dyDescent="0.2">
      <c r="A39" s="360"/>
      <c r="B39" s="361"/>
      <c r="C39" s="369" t="s">
        <v>38</v>
      </c>
      <c r="D39" s="370" t="s">
        <v>39</v>
      </c>
      <c r="E39" s="371" t="s">
        <v>29</v>
      </c>
      <c r="F39" s="371" t="s">
        <v>30</v>
      </c>
      <c r="G39" s="372" t="s">
        <v>31</v>
      </c>
      <c r="H39" s="373" t="s">
        <v>27</v>
      </c>
      <c r="I39" s="374" t="s">
        <v>28</v>
      </c>
      <c r="K39" s="83"/>
      <c r="L39" s="83"/>
      <c r="M39" s="83"/>
      <c r="N39" s="83"/>
      <c r="O39" s="83"/>
    </row>
    <row r="40" spans="1:15" ht="13.15" customHeight="1" x14ac:dyDescent="0.25">
      <c r="A40" s="362" t="s">
        <v>26</v>
      </c>
      <c r="B40" s="387" t="s">
        <v>1</v>
      </c>
      <c r="C40" s="390">
        <v>21</v>
      </c>
      <c r="D40" s="375">
        <v>6.2545454545454549</v>
      </c>
      <c r="E40" s="376">
        <v>19</v>
      </c>
      <c r="F40" s="376">
        <v>6.3</v>
      </c>
      <c r="G40" s="376">
        <v>4.9000000000000004</v>
      </c>
      <c r="H40" s="377">
        <v>18</v>
      </c>
      <c r="I40" s="378">
        <v>4.25</v>
      </c>
    </row>
    <row r="41" spans="1:15" ht="13.15" customHeight="1" x14ac:dyDescent="0.25">
      <c r="A41" s="362"/>
      <c r="B41" s="388" t="s">
        <v>2</v>
      </c>
      <c r="C41" s="391">
        <v>17</v>
      </c>
      <c r="D41" s="379">
        <v>22.05294117647059</v>
      </c>
      <c r="E41" s="380">
        <v>8</v>
      </c>
      <c r="F41" s="380">
        <v>7.9</v>
      </c>
      <c r="G41" s="380">
        <v>3.6</v>
      </c>
      <c r="H41" s="381">
        <v>36</v>
      </c>
      <c r="I41" s="382">
        <v>6.2222222222222232</v>
      </c>
    </row>
    <row r="42" spans="1:15" ht="13.15" customHeight="1" x14ac:dyDescent="0.25">
      <c r="A42" s="362"/>
      <c r="B42" s="388" t="s">
        <v>41</v>
      </c>
      <c r="C42" s="391">
        <v>4</v>
      </c>
      <c r="D42" s="379">
        <v>18.2</v>
      </c>
      <c r="E42" s="380"/>
      <c r="F42" s="380"/>
      <c r="G42" s="380"/>
      <c r="H42" s="381"/>
      <c r="I42" s="382"/>
    </row>
    <row r="43" spans="1:15" ht="13.15" customHeight="1" x14ac:dyDescent="0.25">
      <c r="A43" s="362"/>
      <c r="B43" s="388" t="s">
        <v>34</v>
      </c>
      <c r="C43" s="391">
        <v>48</v>
      </c>
      <c r="D43" s="379">
        <v>23.163999999999998</v>
      </c>
      <c r="E43" s="380"/>
      <c r="F43" s="380"/>
      <c r="G43" s="380"/>
      <c r="H43" s="381"/>
      <c r="I43" s="382"/>
      <c r="K43" s="83"/>
      <c r="L43" s="83"/>
      <c r="M43" s="83"/>
      <c r="N43" s="83"/>
      <c r="O43" s="83"/>
    </row>
    <row r="44" spans="1:15" ht="13.15" customHeight="1" x14ac:dyDescent="0.25">
      <c r="A44" s="362"/>
      <c r="B44" s="388" t="s">
        <v>13</v>
      </c>
      <c r="C44" s="391">
        <v>30</v>
      </c>
      <c r="D44" s="379">
        <v>10.52</v>
      </c>
      <c r="E44" s="380">
        <v>12</v>
      </c>
      <c r="F44" s="380">
        <v>9.6</v>
      </c>
      <c r="G44" s="380">
        <v>2.7</v>
      </c>
      <c r="H44" s="381"/>
      <c r="I44" s="382"/>
      <c r="K44" s="83"/>
      <c r="O44" s="83"/>
    </row>
    <row r="45" spans="1:15" ht="13.15" customHeight="1" x14ac:dyDescent="0.25">
      <c r="A45" s="362"/>
      <c r="B45" s="388" t="s">
        <v>4</v>
      </c>
      <c r="C45" s="391">
        <v>29</v>
      </c>
      <c r="D45" s="379">
        <v>15.724137931034482</v>
      </c>
      <c r="E45" s="380">
        <v>55</v>
      </c>
      <c r="F45" s="380">
        <v>11.6</v>
      </c>
      <c r="G45" s="380">
        <v>5.9</v>
      </c>
      <c r="H45" s="381"/>
      <c r="I45" s="382"/>
      <c r="O45" s="83"/>
    </row>
    <row r="46" spans="1:15" ht="13.15" customHeight="1" x14ac:dyDescent="0.25">
      <c r="A46" s="362"/>
      <c r="B46" s="388" t="s">
        <v>6</v>
      </c>
      <c r="C46" s="391">
        <v>5</v>
      </c>
      <c r="D46" s="379">
        <v>11.32</v>
      </c>
      <c r="E46" s="380">
        <v>7</v>
      </c>
      <c r="F46" s="380">
        <v>5.2</v>
      </c>
      <c r="G46" s="380">
        <v>2.1</v>
      </c>
      <c r="H46" s="381">
        <v>10</v>
      </c>
      <c r="I46" s="382">
        <v>3.23</v>
      </c>
      <c r="O46" s="83"/>
    </row>
    <row r="47" spans="1:15" ht="13.15" customHeight="1" x14ac:dyDescent="0.25">
      <c r="A47" s="362"/>
      <c r="B47" s="388" t="s">
        <v>8</v>
      </c>
      <c r="C47" s="391">
        <v>15</v>
      </c>
      <c r="D47" s="379">
        <v>6.2866666666666671</v>
      </c>
      <c r="E47" s="380">
        <v>12</v>
      </c>
      <c r="F47" s="380">
        <v>7.8</v>
      </c>
      <c r="G47" s="380">
        <v>4.2</v>
      </c>
      <c r="H47" s="381"/>
      <c r="I47" s="382"/>
      <c r="O47" s="83"/>
    </row>
    <row r="48" spans="1:15" ht="13.15" customHeight="1" x14ac:dyDescent="0.25">
      <c r="A48" s="362"/>
      <c r="B48" s="388" t="s">
        <v>9</v>
      </c>
      <c r="C48" s="391">
        <v>22</v>
      </c>
      <c r="D48" s="379">
        <v>2.5454545454545454</v>
      </c>
      <c r="E48" s="380">
        <v>21</v>
      </c>
      <c r="F48" s="380">
        <v>3.7</v>
      </c>
      <c r="G48" s="380">
        <v>2.2999999999999998</v>
      </c>
      <c r="H48" s="381">
        <v>62</v>
      </c>
      <c r="I48" s="382">
        <v>1.6048387096774193</v>
      </c>
      <c r="O48" s="83"/>
    </row>
    <row r="49" spans="1:15" ht="13.15" customHeight="1" x14ac:dyDescent="0.25">
      <c r="A49" s="362"/>
      <c r="B49" s="388" t="s">
        <v>10</v>
      </c>
      <c r="C49" s="391">
        <v>16</v>
      </c>
      <c r="D49" s="379">
        <v>14.6625</v>
      </c>
      <c r="E49" s="380">
        <v>17</v>
      </c>
      <c r="F49" s="380">
        <v>4.9000000000000004</v>
      </c>
      <c r="G49" s="380">
        <v>3.6</v>
      </c>
      <c r="H49" s="381">
        <v>75</v>
      </c>
      <c r="I49" s="382">
        <v>3.2239999999999993</v>
      </c>
      <c r="O49" s="83"/>
    </row>
    <row r="50" spans="1:15" ht="13.15" customHeight="1" x14ac:dyDescent="0.25">
      <c r="A50" s="362"/>
      <c r="B50" s="388" t="s">
        <v>42</v>
      </c>
      <c r="C50" s="391">
        <v>11</v>
      </c>
      <c r="D50" s="379">
        <v>25.654545454545456</v>
      </c>
      <c r="E50" s="380"/>
      <c r="F50" s="380"/>
      <c r="G50" s="380"/>
      <c r="H50" s="381"/>
      <c r="I50" s="382"/>
      <c r="O50" s="83"/>
    </row>
    <row r="51" spans="1:15" ht="13.15" customHeight="1" x14ac:dyDescent="0.25">
      <c r="A51" s="362"/>
      <c r="B51" s="388" t="s">
        <v>5</v>
      </c>
      <c r="C51" s="391">
        <v>60</v>
      </c>
      <c r="D51" s="379">
        <v>7.2266666666666666</v>
      </c>
      <c r="E51" s="380"/>
      <c r="F51" s="380"/>
      <c r="G51" s="380"/>
      <c r="H51" s="381"/>
      <c r="I51" s="382"/>
      <c r="O51" s="83"/>
    </row>
    <row r="52" spans="1:15" ht="13.15" customHeight="1" x14ac:dyDescent="0.25">
      <c r="A52" s="362"/>
      <c r="B52" s="388" t="s">
        <v>12</v>
      </c>
      <c r="C52" s="391">
        <v>20</v>
      </c>
      <c r="D52" s="379">
        <v>28.735000000000003</v>
      </c>
      <c r="E52" s="380">
        <v>6</v>
      </c>
      <c r="F52" s="380">
        <v>25</v>
      </c>
      <c r="G52" s="380">
        <v>7.6</v>
      </c>
      <c r="H52" s="381">
        <v>10</v>
      </c>
      <c r="I52" s="382">
        <v>9.6</v>
      </c>
      <c r="O52" s="83"/>
    </row>
    <row r="53" spans="1:15" ht="13.15" customHeight="1" x14ac:dyDescent="0.25">
      <c r="A53" s="362"/>
      <c r="B53" s="388" t="s">
        <v>14</v>
      </c>
      <c r="C53" s="391">
        <v>43</v>
      </c>
      <c r="D53" s="379">
        <v>7.3744186046511633</v>
      </c>
      <c r="E53" s="380">
        <v>47</v>
      </c>
      <c r="F53" s="380">
        <v>7.9</v>
      </c>
      <c r="G53" s="380">
        <v>3.5</v>
      </c>
      <c r="H53" s="381">
        <v>68</v>
      </c>
      <c r="I53" s="382">
        <v>12.052911764705877</v>
      </c>
      <c r="O53" s="83"/>
    </row>
    <row r="54" spans="1:15" ht="13.15" customHeight="1" x14ac:dyDescent="0.25">
      <c r="A54" s="362"/>
      <c r="B54" s="388" t="s">
        <v>15</v>
      </c>
      <c r="C54" s="391">
        <v>19</v>
      </c>
      <c r="D54" s="379">
        <v>14.168421052631578</v>
      </c>
      <c r="E54" s="380">
        <v>34</v>
      </c>
      <c r="F54" s="380">
        <v>5.3</v>
      </c>
      <c r="G54" s="380">
        <v>2.9</v>
      </c>
      <c r="H54" s="381"/>
      <c r="I54" s="382"/>
      <c r="O54" s="83"/>
    </row>
    <row r="55" spans="1:15" ht="13.15" customHeight="1" x14ac:dyDescent="0.25">
      <c r="A55" s="362"/>
      <c r="B55" s="388" t="s">
        <v>16</v>
      </c>
      <c r="C55" s="391">
        <v>1</v>
      </c>
      <c r="D55" s="379">
        <v>0.30303030303030304</v>
      </c>
      <c r="E55" s="380"/>
      <c r="F55" s="380"/>
      <c r="G55" s="380"/>
      <c r="H55" s="381"/>
      <c r="I55" s="382"/>
      <c r="O55" s="83"/>
    </row>
    <row r="56" spans="1:15" ht="13.15" customHeight="1" x14ac:dyDescent="0.25">
      <c r="A56" s="362"/>
      <c r="B56" s="388" t="s">
        <v>35</v>
      </c>
      <c r="C56" s="391">
        <v>18</v>
      </c>
      <c r="D56" s="379">
        <v>12.286363636363635</v>
      </c>
      <c r="E56" s="380"/>
      <c r="F56" s="380"/>
      <c r="G56" s="380"/>
      <c r="H56" s="381"/>
      <c r="I56" s="382"/>
      <c r="O56" s="83"/>
    </row>
    <row r="57" spans="1:15" ht="13.15" customHeight="1" x14ac:dyDescent="0.25">
      <c r="A57" s="362"/>
      <c r="B57" s="388" t="s">
        <v>17</v>
      </c>
      <c r="C57" s="391">
        <v>1</v>
      </c>
      <c r="D57" s="379">
        <v>9.4</v>
      </c>
      <c r="E57" s="380">
        <v>14</v>
      </c>
      <c r="F57" s="380">
        <v>8.9</v>
      </c>
      <c r="G57" s="380">
        <v>7.2</v>
      </c>
      <c r="H57" s="381"/>
      <c r="I57" s="382"/>
      <c r="O57" s="83"/>
    </row>
    <row r="58" spans="1:15" ht="13.15" customHeight="1" x14ac:dyDescent="0.25">
      <c r="A58" s="362"/>
      <c r="B58" s="388" t="s">
        <v>138</v>
      </c>
      <c r="C58" s="391">
        <v>4</v>
      </c>
      <c r="D58" s="379">
        <v>18.274999999999999</v>
      </c>
      <c r="E58" s="380">
        <v>3</v>
      </c>
      <c r="F58" s="380">
        <v>7.7</v>
      </c>
      <c r="G58" s="380">
        <v>0.9</v>
      </c>
      <c r="H58" s="381"/>
      <c r="I58" s="382"/>
      <c r="K58" s="80"/>
      <c r="L58" s="80"/>
      <c r="O58" s="83"/>
    </row>
    <row r="59" spans="1:15" ht="13.15" customHeight="1" x14ac:dyDescent="0.25">
      <c r="A59" s="362"/>
      <c r="B59" s="388" t="s">
        <v>18</v>
      </c>
      <c r="C59" s="391">
        <v>9</v>
      </c>
      <c r="D59" s="379">
        <v>6.3777777777777782</v>
      </c>
      <c r="E59" s="380">
        <v>25</v>
      </c>
      <c r="F59" s="380">
        <v>3.4</v>
      </c>
      <c r="G59" s="380">
        <v>1.3</v>
      </c>
      <c r="H59" s="381">
        <v>48</v>
      </c>
      <c r="I59" s="382">
        <v>3.8604166666666671</v>
      </c>
      <c r="M59" s="83"/>
      <c r="N59" s="83"/>
      <c r="O59" s="83"/>
    </row>
    <row r="60" spans="1:15" ht="13.15" customHeight="1" x14ac:dyDescent="0.25">
      <c r="A60" s="362"/>
      <c r="B60" s="388" t="s">
        <v>19</v>
      </c>
      <c r="C60" s="391">
        <v>3</v>
      </c>
      <c r="D60" s="379">
        <v>2.4333333333333331</v>
      </c>
      <c r="E60" s="380"/>
      <c r="F60" s="380"/>
      <c r="G60" s="380"/>
      <c r="H60" s="381"/>
      <c r="I60" s="382"/>
    </row>
    <row r="61" spans="1:15" ht="13.15" customHeight="1" x14ac:dyDescent="0.25">
      <c r="A61" s="362"/>
      <c r="B61" s="388" t="s">
        <v>20</v>
      </c>
      <c r="C61" s="391">
        <v>18</v>
      </c>
      <c r="D61" s="379">
        <v>9.7947368421052623</v>
      </c>
      <c r="E61" s="380">
        <v>32</v>
      </c>
      <c r="F61" s="380">
        <v>12.5</v>
      </c>
      <c r="G61" s="380">
        <v>9.3000000000000007</v>
      </c>
      <c r="H61" s="381"/>
      <c r="I61" s="382"/>
    </row>
    <row r="62" spans="1:15" ht="13.15" customHeight="1" x14ac:dyDescent="0.25">
      <c r="A62" s="362"/>
      <c r="B62" s="388" t="s">
        <v>36</v>
      </c>
      <c r="C62" s="391">
        <v>18</v>
      </c>
      <c r="D62" s="379">
        <v>23.747368421052634</v>
      </c>
      <c r="E62" s="380"/>
      <c r="F62" s="380"/>
      <c r="G62" s="380"/>
      <c r="H62" s="381"/>
      <c r="I62" s="382"/>
    </row>
    <row r="63" spans="1:15" ht="13.15" customHeight="1" x14ac:dyDescent="0.25">
      <c r="A63" s="362"/>
      <c r="B63" s="388" t="s">
        <v>37</v>
      </c>
      <c r="C63" s="391">
        <v>16</v>
      </c>
      <c r="D63" s="379">
        <v>11.7875</v>
      </c>
      <c r="E63" s="380"/>
      <c r="F63" s="380"/>
      <c r="G63" s="380"/>
      <c r="H63" s="381"/>
      <c r="I63" s="382"/>
    </row>
    <row r="64" spans="1:15" ht="13.15" customHeight="1" x14ac:dyDescent="0.25">
      <c r="A64" s="362"/>
      <c r="B64" s="388" t="s">
        <v>40</v>
      </c>
      <c r="C64" s="391">
        <v>48</v>
      </c>
      <c r="D64" s="379">
        <v>9.5897959183673471</v>
      </c>
      <c r="E64" s="380">
        <v>57</v>
      </c>
      <c r="F64" s="380">
        <v>9.1</v>
      </c>
      <c r="G64" s="380">
        <v>4.0999999999999996</v>
      </c>
      <c r="H64" s="381">
        <v>63</v>
      </c>
      <c r="I64" s="382">
        <v>8.5539682539682538</v>
      </c>
    </row>
    <row r="65" spans="1:15" ht="13.15" customHeight="1" x14ac:dyDescent="0.25">
      <c r="A65" s="362"/>
      <c r="B65" s="388" t="s">
        <v>21</v>
      </c>
      <c r="C65" s="391">
        <v>16</v>
      </c>
      <c r="D65" s="379">
        <v>11.50625</v>
      </c>
      <c r="E65" s="380">
        <v>19</v>
      </c>
      <c r="F65" s="380">
        <v>9.6999999999999993</v>
      </c>
      <c r="G65" s="380">
        <v>7.3</v>
      </c>
      <c r="H65" s="381">
        <v>25</v>
      </c>
      <c r="I65" s="382">
        <v>8.9559599999999993</v>
      </c>
    </row>
    <row r="66" spans="1:15" ht="13.15" customHeight="1" x14ac:dyDescent="0.25">
      <c r="A66" s="362"/>
      <c r="B66" s="388" t="s">
        <v>7</v>
      </c>
      <c r="C66" s="391">
        <v>28</v>
      </c>
      <c r="D66" s="379">
        <v>13.40625</v>
      </c>
      <c r="E66" s="380">
        <v>41</v>
      </c>
      <c r="F66" s="380">
        <v>11.5</v>
      </c>
      <c r="G66" s="380">
        <v>9.9</v>
      </c>
      <c r="H66" s="381">
        <v>64</v>
      </c>
      <c r="I66" s="382">
        <v>5.1375000000000002</v>
      </c>
    </row>
    <row r="67" spans="1:15" ht="13.15" customHeight="1" x14ac:dyDescent="0.25">
      <c r="A67" s="362"/>
      <c r="B67" s="388" t="s">
        <v>32</v>
      </c>
      <c r="C67" s="391">
        <v>8</v>
      </c>
      <c r="D67" s="379">
        <v>6.15</v>
      </c>
      <c r="E67" s="380"/>
      <c r="F67" s="380"/>
      <c r="G67" s="380"/>
      <c r="H67" s="381">
        <v>26</v>
      </c>
      <c r="I67" s="382">
        <v>0.73461538461538467</v>
      </c>
    </row>
    <row r="68" spans="1:15" ht="13.15" customHeight="1" x14ac:dyDescent="0.25">
      <c r="A68" s="362"/>
      <c r="B68" s="388" t="s">
        <v>3</v>
      </c>
      <c r="C68" s="391">
        <v>12</v>
      </c>
      <c r="D68" s="379">
        <v>13.441666666666666</v>
      </c>
      <c r="E68" s="380">
        <v>21</v>
      </c>
      <c r="F68" s="380">
        <v>5.6</v>
      </c>
      <c r="G68" s="380">
        <v>1.7</v>
      </c>
      <c r="H68" s="381">
        <v>35</v>
      </c>
      <c r="I68" s="382">
        <v>3.8285714285714278</v>
      </c>
    </row>
    <row r="69" spans="1:15" ht="13.15" customHeight="1" x14ac:dyDescent="0.25">
      <c r="A69" s="362"/>
      <c r="B69" s="388" t="s">
        <v>139</v>
      </c>
      <c r="C69" s="391">
        <v>16</v>
      </c>
      <c r="D69" s="379">
        <v>10.375</v>
      </c>
      <c r="E69" s="380">
        <v>7</v>
      </c>
      <c r="F69" s="380">
        <v>5.6</v>
      </c>
      <c r="G69" s="380">
        <v>2</v>
      </c>
      <c r="H69" s="381">
        <v>80</v>
      </c>
      <c r="I69" s="382">
        <v>3.5987499999999999</v>
      </c>
      <c r="O69" s="83"/>
    </row>
    <row r="70" spans="1:15" ht="13.15" customHeight="1" x14ac:dyDescent="0.25">
      <c r="A70" s="362"/>
      <c r="B70" s="388"/>
      <c r="C70" s="391"/>
      <c r="D70" s="379"/>
      <c r="E70" s="380"/>
      <c r="F70" s="380"/>
      <c r="G70" s="380"/>
      <c r="H70" s="381"/>
      <c r="I70" s="382"/>
    </row>
    <row r="71" spans="1:15" ht="13.15" customHeight="1" x14ac:dyDescent="0.25">
      <c r="A71" s="363"/>
      <c r="B71" s="389" t="s">
        <v>22</v>
      </c>
      <c r="C71" s="392">
        <f>SUM(C40:C70)</f>
        <v>576</v>
      </c>
      <c r="D71" s="383">
        <f>AVERAGE(D40:D69)</f>
        <v>12.425445681712119</v>
      </c>
      <c r="E71" s="384">
        <v>547</v>
      </c>
      <c r="F71" s="384">
        <v>8</v>
      </c>
      <c r="G71" s="384">
        <v>6.2</v>
      </c>
      <c r="H71" s="385">
        <v>748</v>
      </c>
      <c r="I71" s="386">
        <v>5.0042727272727268</v>
      </c>
    </row>
    <row r="72" spans="1:15" x14ac:dyDescent="0.2">
      <c r="G72" s="83"/>
      <c r="H72" s="80"/>
      <c r="K72" s="83"/>
    </row>
    <row r="73" spans="1:15" x14ac:dyDescent="0.2">
      <c r="G73" s="83"/>
      <c r="H73" s="83"/>
      <c r="I73" s="83"/>
      <c r="J73" s="83"/>
      <c r="K73" s="83"/>
    </row>
  </sheetData>
  <mergeCells count="2">
    <mergeCell ref="C3:I3"/>
    <mergeCell ref="C38:I3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129"/>
  <sheetViews>
    <sheetView zoomScale="70" zoomScaleNormal="70" workbookViewId="0">
      <selection activeCell="K36" sqref="K36"/>
    </sheetView>
  </sheetViews>
  <sheetFormatPr defaultColWidth="9.33203125" defaultRowHeight="12" x14ac:dyDescent="0.2"/>
  <cols>
    <col min="1" max="1" width="9.33203125" style="6"/>
    <col min="2" max="2" width="16" style="6" customWidth="1"/>
    <col min="3" max="3" width="9.33203125" style="6"/>
    <col min="4" max="4" width="14.1640625" style="6" customWidth="1"/>
    <col min="5" max="5" width="16.1640625" style="6" customWidth="1"/>
    <col min="6" max="6" width="10.33203125" style="6" bestFit="1" customWidth="1"/>
    <col min="7" max="7" width="9.33203125" style="6"/>
    <col min="8" max="8" width="15" style="6" customWidth="1"/>
    <col min="9" max="9" width="10.33203125" style="6" bestFit="1" customWidth="1"/>
    <col min="10" max="10" width="9.33203125" style="6"/>
    <col min="11" max="11" width="15.83203125" style="6" customWidth="1"/>
    <col min="12" max="12" width="9.33203125" style="6"/>
    <col min="13" max="13" width="10.33203125" style="6" bestFit="1" customWidth="1"/>
    <col min="14" max="14" width="14.1640625" style="6" customWidth="1"/>
    <col min="15" max="16" width="9.33203125" style="6"/>
    <col min="17" max="17" width="15" style="6" customWidth="1"/>
    <col min="18" max="19" width="9.33203125" style="6"/>
    <col min="20" max="20" width="16.1640625" style="6" customWidth="1"/>
    <col min="21" max="16384" width="9.33203125" style="6"/>
  </cols>
  <sheetData>
    <row r="1" spans="1:14" ht="15.75" x14ac:dyDescent="0.25">
      <c r="A1" s="5" t="s">
        <v>131</v>
      </c>
    </row>
    <row r="2" spans="1:14" ht="15.75" x14ac:dyDescent="0.25">
      <c r="A2" s="5"/>
    </row>
    <row r="3" spans="1:14" ht="12.75" x14ac:dyDescent="0.2">
      <c r="A3" s="7" t="s">
        <v>44</v>
      </c>
      <c r="F3" s="145" t="s">
        <v>89</v>
      </c>
      <c r="G3" s="145"/>
      <c r="H3" s="145"/>
      <c r="I3" s="145"/>
      <c r="J3" s="145" t="s">
        <v>90</v>
      </c>
    </row>
    <row r="4" spans="1:14" x14ac:dyDescent="0.2">
      <c r="A4" s="451" t="s">
        <v>0</v>
      </c>
      <c r="B4" s="452" t="s">
        <v>0</v>
      </c>
      <c r="C4" s="666" t="s">
        <v>132</v>
      </c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</row>
    <row r="5" spans="1:14" x14ac:dyDescent="0.2">
      <c r="A5" s="453"/>
      <c r="B5" s="324"/>
      <c r="C5" s="666" t="s">
        <v>89</v>
      </c>
      <c r="D5" s="666"/>
      <c r="E5" s="666"/>
      <c r="F5" s="666"/>
      <c r="G5" s="666" t="s">
        <v>90</v>
      </c>
      <c r="H5" s="666"/>
      <c r="I5" s="666"/>
      <c r="J5" s="666"/>
      <c r="K5" s="666" t="s">
        <v>22</v>
      </c>
      <c r="L5" s="666"/>
      <c r="M5" s="666"/>
      <c r="N5" s="666"/>
    </row>
    <row r="6" spans="1:14" x14ac:dyDescent="0.2">
      <c r="A6" s="453"/>
      <c r="B6" s="324"/>
      <c r="C6" s="492" t="s">
        <v>53</v>
      </c>
      <c r="D6" s="492" t="s">
        <v>54</v>
      </c>
      <c r="E6" s="492" t="s">
        <v>55</v>
      </c>
      <c r="F6" s="492" t="s">
        <v>60</v>
      </c>
      <c r="G6" s="492" t="s">
        <v>53</v>
      </c>
      <c r="H6" s="492" t="s">
        <v>54</v>
      </c>
      <c r="I6" s="492" t="s">
        <v>55</v>
      </c>
      <c r="J6" s="492" t="s">
        <v>60</v>
      </c>
      <c r="K6" s="492" t="s">
        <v>53</v>
      </c>
      <c r="L6" s="492" t="s">
        <v>54</v>
      </c>
      <c r="M6" s="492" t="s">
        <v>55</v>
      </c>
      <c r="N6" s="492" t="s">
        <v>60</v>
      </c>
    </row>
    <row r="7" spans="1:14" ht="13.5" x14ac:dyDescent="0.2">
      <c r="A7" s="455" t="s">
        <v>26</v>
      </c>
      <c r="B7" s="256" t="s">
        <v>1</v>
      </c>
      <c r="C7" s="313">
        <v>18</v>
      </c>
      <c r="D7" s="303">
        <f>C7/$K7</f>
        <v>0.5</v>
      </c>
      <c r="E7" s="299">
        <f>C7/C$38</f>
        <v>9.1836734693877556E-2</v>
      </c>
      <c r="F7" s="299">
        <f>C7/$K$38</f>
        <v>1.768172888015717E-2</v>
      </c>
      <c r="G7" s="493">
        <f>K7-C7</f>
        <v>18</v>
      </c>
      <c r="H7" s="303">
        <f>G7/$K7</f>
        <v>0.5</v>
      </c>
      <c r="I7" s="299">
        <f>G7/G$38</f>
        <v>2.1897810218978103E-2</v>
      </c>
      <c r="J7" s="299">
        <f>G7/$K$38</f>
        <v>1.768172888015717E-2</v>
      </c>
      <c r="K7" s="493">
        <v>36</v>
      </c>
      <c r="L7" s="303">
        <f>K7/$K7</f>
        <v>1</v>
      </c>
      <c r="M7" s="299">
        <f t="shared" ref="M7:M36" si="0">K7/K$38</f>
        <v>3.536345776031434E-2</v>
      </c>
      <c r="N7" s="300">
        <f t="shared" ref="N7:N36" si="1">K7/$K$38</f>
        <v>3.536345776031434E-2</v>
      </c>
    </row>
    <row r="8" spans="1:14" ht="13.5" x14ac:dyDescent="0.2">
      <c r="A8" s="455"/>
      <c r="B8" s="256" t="s">
        <v>2</v>
      </c>
      <c r="C8" s="314">
        <v>16</v>
      </c>
      <c r="D8" s="303">
        <f t="shared" ref="D8:D36" si="2">C8/$K8</f>
        <v>0.41025641025641024</v>
      </c>
      <c r="E8" s="303">
        <f t="shared" ref="E8:E36" si="3">C8/C$38</f>
        <v>8.1632653061224483E-2</v>
      </c>
      <c r="F8" s="303">
        <f t="shared" ref="F8:F36" si="4">C8/$K$38</f>
        <v>1.5717092337917484E-2</v>
      </c>
      <c r="G8" s="494">
        <f t="shared" ref="G8:G36" si="5">K8-C8</f>
        <v>23</v>
      </c>
      <c r="H8" s="303">
        <f t="shared" ref="H8:H35" si="6">G8/$K8</f>
        <v>0.58974358974358976</v>
      </c>
      <c r="I8" s="303">
        <f t="shared" ref="I8:I36" si="7">G8/G$38</f>
        <v>2.7980535279805353E-2</v>
      </c>
      <c r="J8" s="303">
        <f t="shared" ref="J8:J36" si="8">G8/$K$38</f>
        <v>2.2593320235756387E-2</v>
      </c>
      <c r="K8" s="494">
        <v>39</v>
      </c>
      <c r="L8" s="303">
        <f t="shared" ref="L8:L36" si="9">K8/$K8</f>
        <v>1</v>
      </c>
      <c r="M8" s="303">
        <f t="shared" si="0"/>
        <v>3.8310412573673867E-2</v>
      </c>
      <c r="N8" s="304">
        <f t="shared" si="1"/>
        <v>3.8310412573673867E-2</v>
      </c>
    </row>
    <row r="9" spans="1:14" ht="13.5" x14ac:dyDescent="0.2">
      <c r="A9" s="455"/>
      <c r="B9" s="256" t="s">
        <v>41</v>
      </c>
      <c r="C9" s="314">
        <v>1</v>
      </c>
      <c r="D9" s="303">
        <f t="shared" si="2"/>
        <v>0.16666666666666666</v>
      </c>
      <c r="E9" s="303">
        <f t="shared" si="3"/>
        <v>5.1020408163265302E-3</v>
      </c>
      <c r="F9" s="303">
        <f t="shared" si="4"/>
        <v>9.8231827111984276E-4</v>
      </c>
      <c r="G9" s="494">
        <f t="shared" si="5"/>
        <v>5</v>
      </c>
      <c r="H9" s="303">
        <f t="shared" si="6"/>
        <v>0.83333333333333337</v>
      </c>
      <c r="I9" s="303">
        <f t="shared" si="7"/>
        <v>6.082725060827251E-3</v>
      </c>
      <c r="J9" s="303">
        <f t="shared" si="8"/>
        <v>4.911591355599214E-3</v>
      </c>
      <c r="K9" s="494">
        <v>6</v>
      </c>
      <c r="L9" s="303">
        <f t="shared" si="9"/>
        <v>1</v>
      </c>
      <c r="M9" s="303">
        <f t="shared" si="0"/>
        <v>5.893909626719057E-3</v>
      </c>
      <c r="N9" s="304">
        <f t="shared" si="1"/>
        <v>5.893909626719057E-3</v>
      </c>
    </row>
    <row r="10" spans="1:14" ht="13.5" x14ac:dyDescent="0.2">
      <c r="A10" s="455"/>
      <c r="B10" s="256" t="s">
        <v>34</v>
      </c>
      <c r="C10" s="314">
        <v>5</v>
      </c>
      <c r="D10" s="303">
        <f t="shared" si="2"/>
        <v>9.0909090909090912E-2</v>
      </c>
      <c r="E10" s="303">
        <f t="shared" si="3"/>
        <v>2.5510204081632654E-2</v>
      </c>
      <c r="F10" s="303">
        <f t="shared" si="4"/>
        <v>4.911591355599214E-3</v>
      </c>
      <c r="G10" s="494">
        <f t="shared" si="5"/>
        <v>50</v>
      </c>
      <c r="H10" s="303">
        <f t="shared" si="6"/>
        <v>0.90909090909090906</v>
      </c>
      <c r="I10" s="303">
        <f t="shared" si="7"/>
        <v>6.0827250608272508E-2</v>
      </c>
      <c r="J10" s="303">
        <f t="shared" si="8"/>
        <v>4.9115913555992138E-2</v>
      </c>
      <c r="K10" s="494">
        <v>55</v>
      </c>
      <c r="L10" s="303">
        <f t="shared" si="9"/>
        <v>1</v>
      </c>
      <c r="M10" s="303">
        <f t="shared" si="0"/>
        <v>5.4027504911591355E-2</v>
      </c>
      <c r="N10" s="304">
        <f t="shared" si="1"/>
        <v>5.4027504911591355E-2</v>
      </c>
    </row>
    <row r="11" spans="1:14" ht="13.5" x14ac:dyDescent="0.2">
      <c r="A11" s="455"/>
      <c r="B11" s="256" t="s">
        <v>13</v>
      </c>
      <c r="C11" s="314">
        <v>3</v>
      </c>
      <c r="D11" s="303">
        <f t="shared" si="2"/>
        <v>7.8947368421052627E-2</v>
      </c>
      <c r="E11" s="303">
        <f t="shared" si="3"/>
        <v>1.5306122448979591E-2</v>
      </c>
      <c r="F11" s="303">
        <f t="shared" si="4"/>
        <v>2.9469548133595285E-3</v>
      </c>
      <c r="G11" s="494">
        <f t="shared" si="5"/>
        <v>35</v>
      </c>
      <c r="H11" s="303">
        <f t="shared" si="6"/>
        <v>0.92105263157894735</v>
      </c>
      <c r="I11" s="303">
        <f t="shared" si="7"/>
        <v>4.2579075425790751E-2</v>
      </c>
      <c r="J11" s="303">
        <f t="shared" si="8"/>
        <v>3.4381139489194502E-2</v>
      </c>
      <c r="K11" s="494">
        <v>38</v>
      </c>
      <c r="L11" s="303">
        <f t="shared" si="9"/>
        <v>1</v>
      </c>
      <c r="M11" s="303">
        <f t="shared" si="0"/>
        <v>3.732809430255403E-2</v>
      </c>
      <c r="N11" s="304">
        <f t="shared" si="1"/>
        <v>3.732809430255403E-2</v>
      </c>
    </row>
    <row r="12" spans="1:14" ht="13.15" customHeight="1" x14ac:dyDescent="0.2">
      <c r="A12" s="455"/>
      <c r="B12" s="256" t="s">
        <v>4</v>
      </c>
      <c r="C12" s="314">
        <v>12</v>
      </c>
      <c r="D12" s="303">
        <f t="shared" si="2"/>
        <v>0.29268292682926828</v>
      </c>
      <c r="E12" s="303">
        <f t="shared" si="3"/>
        <v>6.1224489795918366E-2</v>
      </c>
      <c r="F12" s="303">
        <f t="shared" si="4"/>
        <v>1.1787819253438114E-2</v>
      </c>
      <c r="G12" s="494">
        <f t="shared" si="5"/>
        <v>29</v>
      </c>
      <c r="H12" s="303">
        <f t="shared" si="6"/>
        <v>0.70731707317073167</v>
      </c>
      <c r="I12" s="303">
        <f t="shared" si="7"/>
        <v>3.5279805352798052E-2</v>
      </c>
      <c r="J12" s="303">
        <f t="shared" si="8"/>
        <v>2.8487229862475441E-2</v>
      </c>
      <c r="K12" s="494">
        <v>41</v>
      </c>
      <c r="L12" s="303">
        <f t="shared" si="9"/>
        <v>1</v>
      </c>
      <c r="M12" s="303">
        <f t="shared" si="0"/>
        <v>4.0275049115913557E-2</v>
      </c>
      <c r="N12" s="304">
        <f t="shared" si="1"/>
        <v>4.0275049115913557E-2</v>
      </c>
    </row>
    <row r="13" spans="1:14" ht="13.5" x14ac:dyDescent="0.2">
      <c r="A13" s="455"/>
      <c r="B13" s="256" t="s">
        <v>6</v>
      </c>
      <c r="C13" s="314">
        <v>2</v>
      </c>
      <c r="D13" s="303">
        <f t="shared" si="2"/>
        <v>0.2857142857142857</v>
      </c>
      <c r="E13" s="303">
        <f t="shared" si="3"/>
        <v>1.020408163265306E-2</v>
      </c>
      <c r="F13" s="303">
        <f t="shared" si="4"/>
        <v>1.9646365422396855E-3</v>
      </c>
      <c r="G13" s="494">
        <f t="shared" si="5"/>
        <v>5</v>
      </c>
      <c r="H13" s="303">
        <f t="shared" si="6"/>
        <v>0.7142857142857143</v>
      </c>
      <c r="I13" s="303">
        <f t="shared" si="7"/>
        <v>6.082725060827251E-3</v>
      </c>
      <c r="J13" s="303">
        <f t="shared" si="8"/>
        <v>4.911591355599214E-3</v>
      </c>
      <c r="K13" s="494">
        <v>7</v>
      </c>
      <c r="L13" s="303">
        <f t="shared" si="9"/>
        <v>1</v>
      </c>
      <c r="M13" s="303">
        <f t="shared" si="0"/>
        <v>6.8762278978389E-3</v>
      </c>
      <c r="N13" s="304">
        <f t="shared" si="1"/>
        <v>6.8762278978389E-3</v>
      </c>
    </row>
    <row r="14" spans="1:14" ht="13.5" x14ac:dyDescent="0.2">
      <c r="A14" s="455"/>
      <c r="B14" s="256" t="s">
        <v>8</v>
      </c>
      <c r="C14" s="314">
        <v>3</v>
      </c>
      <c r="D14" s="303">
        <f t="shared" si="2"/>
        <v>0.16666666666666666</v>
      </c>
      <c r="E14" s="303">
        <f t="shared" si="3"/>
        <v>1.5306122448979591E-2</v>
      </c>
      <c r="F14" s="303">
        <f t="shared" si="4"/>
        <v>2.9469548133595285E-3</v>
      </c>
      <c r="G14" s="494">
        <f t="shared" si="5"/>
        <v>15</v>
      </c>
      <c r="H14" s="303">
        <f t="shared" si="6"/>
        <v>0.83333333333333337</v>
      </c>
      <c r="I14" s="303">
        <f t="shared" si="7"/>
        <v>1.824817518248175E-2</v>
      </c>
      <c r="J14" s="303">
        <f t="shared" si="8"/>
        <v>1.4734774066797643E-2</v>
      </c>
      <c r="K14" s="494">
        <v>18</v>
      </c>
      <c r="L14" s="303">
        <f t="shared" si="9"/>
        <v>1</v>
      </c>
      <c r="M14" s="303">
        <f t="shared" si="0"/>
        <v>1.768172888015717E-2</v>
      </c>
      <c r="N14" s="304">
        <f t="shared" si="1"/>
        <v>1.768172888015717E-2</v>
      </c>
    </row>
    <row r="15" spans="1:14" ht="13.5" x14ac:dyDescent="0.2">
      <c r="A15" s="455"/>
      <c r="B15" s="256" t="s">
        <v>9</v>
      </c>
      <c r="C15" s="314">
        <v>11</v>
      </c>
      <c r="D15" s="303">
        <f t="shared" si="2"/>
        <v>0.28205128205128205</v>
      </c>
      <c r="E15" s="303">
        <f t="shared" si="3"/>
        <v>5.6122448979591837E-2</v>
      </c>
      <c r="F15" s="303">
        <f t="shared" si="4"/>
        <v>1.0805500982318271E-2</v>
      </c>
      <c r="G15" s="494">
        <f t="shared" si="5"/>
        <v>28</v>
      </c>
      <c r="H15" s="303">
        <f t="shared" si="6"/>
        <v>0.71794871794871795</v>
      </c>
      <c r="I15" s="303">
        <f t="shared" si="7"/>
        <v>3.4063260340632603E-2</v>
      </c>
      <c r="J15" s="303">
        <f t="shared" si="8"/>
        <v>2.75049115913556E-2</v>
      </c>
      <c r="K15" s="494">
        <v>39</v>
      </c>
      <c r="L15" s="303">
        <f t="shared" si="9"/>
        <v>1</v>
      </c>
      <c r="M15" s="303">
        <f t="shared" si="0"/>
        <v>3.8310412573673867E-2</v>
      </c>
      <c r="N15" s="304">
        <f t="shared" si="1"/>
        <v>3.8310412573673867E-2</v>
      </c>
    </row>
    <row r="16" spans="1:14" ht="13.5" x14ac:dyDescent="0.2">
      <c r="A16" s="455"/>
      <c r="B16" s="256" t="s">
        <v>10</v>
      </c>
      <c r="C16" s="314">
        <v>8</v>
      </c>
      <c r="D16" s="303">
        <f t="shared" si="2"/>
        <v>0.25</v>
      </c>
      <c r="E16" s="303">
        <f t="shared" si="3"/>
        <v>4.0816326530612242E-2</v>
      </c>
      <c r="F16" s="303">
        <f t="shared" si="4"/>
        <v>7.8585461689587421E-3</v>
      </c>
      <c r="G16" s="494">
        <f t="shared" si="5"/>
        <v>24</v>
      </c>
      <c r="H16" s="303">
        <f t="shared" si="6"/>
        <v>0.75</v>
      </c>
      <c r="I16" s="303">
        <f t="shared" si="7"/>
        <v>2.9197080291970802E-2</v>
      </c>
      <c r="J16" s="303">
        <f t="shared" si="8"/>
        <v>2.3575638506876228E-2</v>
      </c>
      <c r="K16" s="494">
        <v>32</v>
      </c>
      <c r="L16" s="303">
        <f t="shared" si="9"/>
        <v>1</v>
      </c>
      <c r="M16" s="303">
        <f t="shared" si="0"/>
        <v>3.1434184675834968E-2</v>
      </c>
      <c r="N16" s="304">
        <f t="shared" si="1"/>
        <v>3.1434184675834968E-2</v>
      </c>
    </row>
    <row r="17" spans="1:14" ht="13.5" x14ac:dyDescent="0.2">
      <c r="A17" s="455"/>
      <c r="B17" s="256" t="s">
        <v>42</v>
      </c>
      <c r="C17" s="314">
        <v>1</v>
      </c>
      <c r="D17" s="303">
        <f t="shared" si="2"/>
        <v>6.25E-2</v>
      </c>
      <c r="E17" s="303">
        <f t="shared" si="3"/>
        <v>5.1020408163265302E-3</v>
      </c>
      <c r="F17" s="303">
        <f t="shared" si="4"/>
        <v>9.8231827111984276E-4</v>
      </c>
      <c r="G17" s="494">
        <f t="shared" si="5"/>
        <v>15</v>
      </c>
      <c r="H17" s="303">
        <f t="shared" si="6"/>
        <v>0.9375</v>
      </c>
      <c r="I17" s="303">
        <f t="shared" si="7"/>
        <v>1.824817518248175E-2</v>
      </c>
      <c r="J17" s="303">
        <f t="shared" si="8"/>
        <v>1.4734774066797643E-2</v>
      </c>
      <c r="K17" s="494">
        <v>16</v>
      </c>
      <c r="L17" s="303">
        <f t="shared" si="9"/>
        <v>1</v>
      </c>
      <c r="M17" s="303">
        <f t="shared" si="0"/>
        <v>1.5717092337917484E-2</v>
      </c>
      <c r="N17" s="304">
        <f t="shared" si="1"/>
        <v>1.5717092337917484E-2</v>
      </c>
    </row>
    <row r="18" spans="1:14" ht="13.5" x14ac:dyDescent="0.2">
      <c r="A18" s="455"/>
      <c r="B18" s="256" t="s">
        <v>5</v>
      </c>
      <c r="C18" s="314">
        <v>35</v>
      </c>
      <c r="D18" s="303">
        <f t="shared" si="2"/>
        <v>0.34313725490196079</v>
      </c>
      <c r="E18" s="303">
        <f t="shared" si="3"/>
        <v>0.17857142857142858</v>
      </c>
      <c r="F18" s="303">
        <f t="shared" si="4"/>
        <v>3.4381139489194502E-2</v>
      </c>
      <c r="G18" s="494">
        <f t="shared" si="5"/>
        <v>67</v>
      </c>
      <c r="H18" s="303">
        <f t="shared" si="6"/>
        <v>0.65686274509803921</v>
      </c>
      <c r="I18" s="303">
        <f t="shared" si="7"/>
        <v>8.1508515815085156E-2</v>
      </c>
      <c r="J18" s="303">
        <f t="shared" si="8"/>
        <v>6.5815324165029471E-2</v>
      </c>
      <c r="K18" s="494">
        <v>102</v>
      </c>
      <c r="L18" s="303">
        <f t="shared" si="9"/>
        <v>1</v>
      </c>
      <c r="M18" s="303">
        <f t="shared" si="0"/>
        <v>0.10019646365422397</v>
      </c>
      <c r="N18" s="304">
        <f t="shared" si="1"/>
        <v>0.10019646365422397</v>
      </c>
    </row>
    <row r="19" spans="1:14" ht="13.5" x14ac:dyDescent="0.2">
      <c r="A19" s="455"/>
      <c r="B19" s="256" t="s">
        <v>12</v>
      </c>
      <c r="C19" s="314">
        <v>0</v>
      </c>
      <c r="D19" s="303">
        <f t="shared" si="2"/>
        <v>0</v>
      </c>
      <c r="E19" s="303">
        <f t="shared" si="3"/>
        <v>0</v>
      </c>
      <c r="F19" s="303">
        <f t="shared" si="4"/>
        <v>0</v>
      </c>
      <c r="G19" s="494">
        <f t="shared" si="5"/>
        <v>31</v>
      </c>
      <c r="H19" s="303">
        <f t="shared" si="6"/>
        <v>1</v>
      </c>
      <c r="I19" s="303">
        <f t="shared" si="7"/>
        <v>3.7712895377128956E-2</v>
      </c>
      <c r="J19" s="303">
        <f t="shared" si="8"/>
        <v>3.0451866404715127E-2</v>
      </c>
      <c r="K19" s="494">
        <v>31</v>
      </c>
      <c r="L19" s="303">
        <f t="shared" si="9"/>
        <v>1</v>
      </c>
      <c r="M19" s="303">
        <f t="shared" si="0"/>
        <v>3.0451866404715127E-2</v>
      </c>
      <c r="N19" s="304">
        <f t="shared" si="1"/>
        <v>3.0451866404715127E-2</v>
      </c>
    </row>
    <row r="20" spans="1:14" ht="13.5" x14ac:dyDescent="0.2">
      <c r="A20" s="455"/>
      <c r="B20" s="256" t="s">
        <v>14</v>
      </c>
      <c r="C20" s="314">
        <v>11</v>
      </c>
      <c r="D20" s="303">
        <f t="shared" si="2"/>
        <v>0.22916666666666666</v>
      </c>
      <c r="E20" s="303">
        <f t="shared" si="3"/>
        <v>5.6122448979591837E-2</v>
      </c>
      <c r="F20" s="303">
        <f t="shared" si="4"/>
        <v>1.0805500982318271E-2</v>
      </c>
      <c r="G20" s="494">
        <f t="shared" si="5"/>
        <v>37</v>
      </c>
      <c r="H20" s="303">
        <f t="shared" si="6"/>
        <v>0.77083333333333337</v>
      </c>
      <c r="I20" s="303">
        <f t="shared" si="7"/>
        <v>4.5012165450121655E-2</v>
      </c>
      <c r="J20" s="303">
        <f t="shared" si="8"/>
        <v>3.6345776031434185E-2</v>
      </c>
      <c r="K20" s="494">
        <v>48</v>
      </c>
      <c r="L20" s="303">
        <f t="shared" si="9"/>
        <v>1</v>
      </c>
      <c r="M20" s="303">
        <f t="shared" si="0"/>
        <v>4.7151277013752456E-2</v>
      </c>
      <c r="N20" s="304">
        <f t="shared" si="1"/>
        <v>4.7151277013752456E-2</v>
      </c>
    </row>
    <row r="21" spans="1:14" ht="13.5" x14ac:dyDescent="0.2">
      <c r="A21" s="455"/>
      <c r="B21" s="256" t="s">
        <v>15</v>
      </c>
      <c r="C21" s="314">
        <v>2</v>
      </c>
      <c r="D21" s="303">
        <f t="shared" si="2"/>
        <v>6.25E-2</v>
      </c>
      <c r="E21" s="303">
        <f t="shared" si="3"/>
        <v>1.020408163265306E-2</v>
      </c>
      <c r="F21" s="303">
        <f t="shared" si="4"/>
        <v>1.9646365422396855E-3</v>
      </c>
      <c r="G21" s="494">
        <f t="shared" si="5"/>
        <v>30</v>
      </c>
      <c r="H21" s="303">
        <f t="shared" si="6"/>
        <v>0.9375</v>
      </c>
      <c r="I21" s="303">
        <f t="shared" si="7"/>
        <v>3.6496350364963501E-2</v>
      </c>
      <c r="J21" s="303">
        <f t="shared" si="8"/>
        <v>2.9469548133595286E-2</v>
      </c>
      <c r="K21" s="494">
        <v>32</v>
      </c>
      <c r="L21" s="303">
        <f t="shared" si="9"/>
        <v>1</v>
      </c>
      <c r="M21" s="303">
        <f t="shared" si="0"/>
        <v>3.1434184675834968E-2</v>
      </c>
      <c r="N21" s="304">
        <f t="shared" si="1"/>
        <v>3.1434184675834968E-2</v>
      </c>
    </row>
    <row r="22" spans="1:14" ht="13.5" x14ac:dyDescent="0.2">
      <c r="A22" s="455"/>
      <c r="B22" s="256" t="s">
        <v>16</v>
      </c>
      <c r="C22" s="314">
        <v>2</v>
      </c>
      <c r="D22" s="303">
        <f t="shared" si="2"/>
        <v>1.7094017094017096E-2</v>
      </c>
      <c r="E22" s="303">
        <f t="shared" si="3"/>
        <v>1.020408163265306E-2</v>
      </c>
      <c r="F22" s="303">
        <f t="shared" si="4"/>
        <v>1.9646365422396855E-3</v>
      </c>
      <c r="G22" s="494">
        <f t="shared" si="5"/>
        <v>115</v>
      </c>
      <c r="H22" s="303">
        <f t="shared" si="6"/>
        <v>0.98290598290598286</v>
      </c>
      <c r="I22" s="303">
        <f t="shared" si="7"/>
        <v>0.13990267639902676</v>
      </c>
      <c r="J22" s="303">
        <f t="shared" si="8"/>
        <v>0.11296660117878192</v>
      </c>
      <c r="K22" s="494">
        <v>117</v>
      </c>
      <c r="L22" s="303">
        <f t="shared" si="9"/>
        <v>1</v>
      </c>
      <c r="M22" s="303">
        <f t="shared" si="0"/>
        <v>0.11493123772102161</v>
      </c>
      <c r="N22" s="304">
        <f t="shared" si="1"/>
        <v>0.11493123772102161</v>
      </c>
    </row>
    <row r="23" spans="1:14" ht="13.5" x14ac:dyDescent="0.2">
      <c r="A23" s="455"/>
      <c r="B23" s="256" t="s">
        <v>35</v>
      </c>
      <c r="C23" s="314">
        <v>0</v>
      </c>
      <c r="D23" s="303">
        <f t="shared" si="2"/>
        <v>0</v>
      </c>
      <c r="E23" s="303">
        <f t="shared" si="3"/>
        <v>0</v>
      </c>
      <c r="F23" s="303">
        <f t="shared" si="4"/>
        <v>0</v>
      </c>
      <c r="G23" s="494">
        <f t="shared" si="5"/>
        <v>28</v>
      </c>
      <c r="H23" s="303">
        <f t="shared" si="6"/>
        <v>1</v>
      </c>
      <c r="I23" s="303">
        <f t="shared" si="7"/>
        <v>3.4063260340632603E-2</v>
      </c>
      <c r="J23" s="303">
        <f t="shared" si="8"/>
        <v>2.75049115913556E-2</v>
      </c>
      <c r="K23" s="494">
        <v>28</v>
      </c>
      <c r="L23" s="303">
        <f t="shared" si="9"/>
        <v>1</v>
      </c>
      <c r="M23" s="303">
        <f t="shared" si="0"/>
        <v>2.75049115913556E-2</v>
      </c>
      <c r="N23" s="304">
        <f t="shared" si="1"/>
        <v>2.75049115913556E-2</v>
      </c>
    </row>
    <row r="24" spans="1:14" ht="13.5" x14ac:dyDescent="0.2">
      <c r="A24" s="455"/>
      <c r="B24" s="256" t="s">
        <v>17</v>
      </c>
      <c r="C24" s="314">
        <v>1</v>
      </c>
      <c r="D24" s="303">
        <f t="shared" si="2"/>
        <v>0.25</v>
      </c>
      <c r="E24" s="303">
        <f t="shared" si="3"/>
        <v>5.1020408163265302E-3</v>
      </c>
      <c r="F24" s="303">
        <f t="shared" si="4"/>
        <v>9.8231827111984276E-4</v>
      </c>
      <c r="G24" s="494">
        <f t="shared" si="5"/>
        <v>3</v>
      </c>
      <c r="H24" s="303">
        <f t="shared" si="6"/>
        <v>0.75</v>
      </c>
      <c r="I24" s="303">
        <f t="shared" si="7"/>
        <v>3.6496350364963502E-3</v>
      </c>
      <c r="J24" s="303">
        <f t="shared" si="8"/>
        <v>2.9469548133595285E-3</v>
      </c>
      <c r="K24" s="494">
        <v>4</v>
      </c>
      <c r="L24" s="303">
        <f t="shared" si="9"/>
        <v>1</v>
      </c>
      <c r="M24" s="303">
        <f t="shared" si="0"/>
        <v>3.929273084479371E-3</v>
      </c>
      <c r="N24" s="304">
        <f t="shared" si="1"/>
        <v>3.929273084479371E-3</v>
      </c>
    </row>
    <row r="25" spans="1:14" ht="13.5" x14ac:dyDescent="0.2">
      <c r="A25" s="455"/>
      <c r="B25" s="256" t="s">
        <v>138</v>
      </c>
      <c r="C25" s="314">
        <v>1</v>
      </c>
      <c r="D25" s="303">
        <f t="shared" si="2"/>
        <v>0.2</v>
      </c>
      <c r="E25" s="303">
        <f t="shared" si="3"/>
        <v>5.1020408163265302E-3</v>
      </c>
      <c r="F25" s="303">
        <f t="shared" si="4"/>
        <v>9.8231827111984276E-4</v>
      </c>
      <c r="G25" s="494">
        <f t="shared" si="5"/>
        <v>4</v>
      </c>
      <c r="H25" s="303">
        <f t="shared" si="6"/>
        <v>0.8</v>
      </c>
      <c r="I25" s="303">
        <f t="shared" si="7"/>
        <v>4.8661800486618006E-3</v>
      </c>
      <c r="J25" s="303">
        <f t="shared" si="8"/>
        <v>3.929273084479371E-3</v>
      </c>
      <c r="K25" s="494">
        <v>5</v>
      </c>
      <c r="L25" s="303">
        <f t="shared" si="9"/>
        <v>1</v>
      </c>
      <c r="M25" s="303">
        <f t="shared" si="0"/>
        <v>4.911591355599214E-3</v>
      </c>
      <c r="N25" s="304">
        <f t="shared" si="1"/>
        <v>4.911591355599214E-3</v>
      </c>
    </row>
    <row r="26" spans="1:14" ht="13.5" x14ac:dyDescent="0.2">
      <c r="A26" s="455"/>
      <c r="B26" s="256" t="s">
        <v>18</v>
      </c>
      <c r="C26" s="314">
        <v>7</v>
      </c>
      <c r="D26" s="303">
        <f t="shared" si="2"/>
        <v>0.58333333333333337</v>
      </c>
      <c r="E26" s="303">
        <f t="shared" si="3"/>
        <v>3.5714285714285712E-2</v>
      </c>
      <c r="F26" s="303">
        <f t="shared" si="4"/>
        <v>6.8762278978389E-3</v>
      </c>
      <c r="G26" s="494">
        <f t="shared" si="5"/>
        <v>5</v>
      </c>
      <c r="H26" s="303">
        <f t="shared" si="6"/>
        <v>0.41666666666666669</v>
      </c>
      <c r="I26" s="303">
        <f t="shared" si="7"/>
        <v>6.082725060827251E-3</v>
      </c>
      <c r="J26" s="303">
        <f t="shared" si="8"/>
        <v>4.911591355599214E-3</v>
      </c>
      <c r="K26" s="494">
        <v>12</v>
      </c>
      <c r="L26" s="303">
        <f t="shared" si="9"/>
        <v>1</v>
      </c>
      <c r="M26" s="303">
        <f t="shared" si="0"/>
        <v>1.1787819253438114E-2</v>
      </c>
      <c r="N26" s="304">
        <f t="shared" si="1"/>
        <v>1.1787819253438114E-2</v>
      </c>
    </row>
    <row r="27" spans="1:14" ht="13.5" x14ac:dyDescent="0.2">
      <c r="A27" s="455"/>
      <c r="B27" s="256" t="s">
        <v>19</v>
      </c>
      <c r="C27" s="314">
        <v>1</v>
      </c>
      <c r="D27" s="303">
        <f t="shared" si="2"/>
        <v>6.6666666666666666E-2</v>
      </c>
      <c r="E27" s="303">
        <f t="shared" si="3"/>
        <v>5.1020408163265302E-3</v>
      </c>
      <c r="F27" s="303">
        <f t="shared" si="4"/>
        <v>9.8231827111984276E-4</v>
      </c>
      <c r="G27" s="494">
        <f t="shared" si="5"/>
        <v>14</v>
      </c>
      <c r="H27" s="303">
        <f t="shared" si="6"/>
        <v>0.93333333333333335</v>
      </c>
      <c r="I27" s="303">
        <f t="shared" si="7"/>
        <v>1.7031630170316302E-2</v>
      </c>
      <c r="J27" s="303">
        <f t="shared" si="8"/>
        <v>1.37524557956778E-2</v>
      </c>
      <c r="K27" s="494">
        <v>15</v>
      </c>
      <c r="L27" s="303">
        <f t="shared" si="9"/>
        <v>1</v>
      </c>
      <c r="M27" s="303">
        <f t="shared" si="0"/>
        <v>1.4734774066797643E-2</v>
      </c>
      <c r="N27" s="304">
        <f t="shared" si="1"/>
        <v>1.4734774066797643E-2</v>
      </c>
    </row>
    <row r="28" spans="1:14" ht="13.5" x14ac:dyDescent="0.2">
      <c r="A28" s="455"/>
      <c r="B28" s="256" t="s">
        <v>20</v>
      </c>
      <c r="C28" s="314">
        <v>11</v>
      </c>
      <c r="D28" s="303">
        <f t="shared" si="2"/>
        <v>0.26190476190476192</v>
      </c>
      <c r="E28" s="303">
        <f t="shared" si="3"/>
        <v>5.6122448979591837E-2</v>
      </c>
      <c r="F28" s="303">
        <f t="shared" si="4"/>
        <v>1.0805500982318271E-2</v>
      </c>
      <c r="G28" s="494">
        <f t="shared" si="5"/>
        <v>31</v>
      </c>
      <c r="H28" s="303">
        <f t="shared" si="6"/>
        <v>0.73809523809523814</v>
      </c>
      <c r="I28" s="303">
        <f t="shared" si="7"/>
        <v>3.7712895377128956E-2</v>
      </c>
      <c r="J28" s="303">
        <f t="shared" si="8"/>
        <v>3.0451866404715127E-2</v>
      </c>
      <c r="K28" s="494">
        <v>42</v>
      </c>
      <c r="L28" s="303">
        <f t="shared" si="9"/>
        <v>1</v>
      </c>
      <c r="M28" s="303">
        <f t="shared" si="0"/>
        <v>4.1257367387033402E-2</v>
      </c>
      <c r="N28" s="304">
        <f t="shared" si="1"/>
        <v>4.1257367387033402E-2</v>
      </c>
    </row>
    <row r="29" spans="1:14" ht="13.5" x14ac:dyDescent="0.2">
      <c r="A29" s="455"/>
      <c r="B29" s="256" t="s">
        <v>36</v>
      </c>
      <c r="C29" s="314">
        <v>5</v>
      </c>
      <c r="D29" s="303">
        <f t="shared" si="2"/>
        <v>0.2</v>
      </c>
      <c r="E29" s="303">
        <f t="shared" si="3"/>
        <v>2.5510204081632654E-2</v>
      </c>
      <c r="F29" s="303">
        <f t="shared" si="4"/>
        <v>4.911591355599214E-3</v>
      </c>
      <c r="G29" s="494">
        <f t="shared" si="5"/>
        <v>20</v>
      </c>
      <c r="H29" s="303">
        <f t="shared" si="6"/>
        <v>0.8</v>
      </c>
      <c r="I29" s="303">
        <f t="shared" si="7"/>
        <v>2.4330900243309004E-2</v>
      </c>
      <c r="J29" s="303">
        <f t="shared" si="8"/>
        <v>1.9646365422396856E-2</v>
      </c>
      <c r="K29" s="494">
        <v>25</v>
      </c>
      <c r="L29" s="303">
        <f t="shared" si="9"/>
        <v>1</v>
      </c>
      <c r="M29" s="303">
        <f t="shared" si="0"/>
        <v>2.4557956777996069E-2</v>
      </c>
      <c r="N29" s="304">
        <f t="shared" si="1"/>
        <v>2.4557956777996069E-2</v>
      </c>
    </row>
    <row r="30" spans="1:14" ht="13.5" x14ac:dyDescent="0.2">
      <c r="A30" s="455"/>
      <c r="B30" s="256" t="s">
        <v>37</v>
      </c>
      <c r="C30" s="314">
        <v>5</v>
      </c>
      <c r="D30" s="303">
        <f t="shared" si="2"/>
        <v>0.16666666666666666</v>
      </c>
      <c r="E30" s="303">
        <f t="shared" si="3"/>
        <v>2.5510204081632654E-2</v>
      </c>
      <c r="F30" s="303">
        <f t="shared" si="4"/>
        <v>4.911591355599214E-3</v>
      </c>
      <c r="G30" s="494">
        <f t="shared" si="5"/>
        <v>25</v>
      </c>
      <c r="H30" s="303">
        <f t="shared" si="6"/>
        <v>0.83333333333333337</v>
      </c>
      <c r="I30" s="303">
        <f t="shared" si="7"/>
        <v>3.0413625304136254E-2</v>
      </c>
      <c r="J30" s="303">
        <f t="shared" si="8"/>
        <v>2.4557956777996069E-2</v>
      </c>
      <c r="K30" s="494">
        <v>30</v>
      </c>
      <c r="L30" s="303">
        <f t="shared" si="9"/>
        <v>1</v>
      </c>
      <c r="M30" s="303">
        <f t="shared" si="0"/>
        <v>2.9469548133595286E-2</v>
      </c>
      <c r="N30" s="304">
        <f t="shared" si="1"/>
        <v>2.9469548133595286E-2</v>
      </c>
    </row>
    <row r="31" spans="1:14" ht="13.5" x14ac:dyDescent="0.2">
      <c r="A31" s="455"/>
      <c r="B31" s="256" t="s">
        <v>40</v>
      </c>
      <c r="C31" s="314">
        <v>4</v>
      </c>
      <c r="D31" s="303">
        <f t="shared" si="2"/>
        <v>6.8965517241379309E-2</v>
      </c>
      <c r="E31" s="303">
        <f t="shared" si="3"/>
        <v>2.0408163265306121E-2</v>
      </c>
      <c r="F31" s="303">
        <f t="shared" si="4"/>
        <v>3.929273084479371E-3</v>
      </c>
      <c r="G31" s="494">
        <f t="shared" si="5"/>
        <v>54</v>
      </c>
      <c r="H31" s="303">
        <f t="shared" si="6"/>
        <v>0.93103448275862066</v>
      </c>
      <c r="I31" s="303">
        <f t="shared" si="7"/>
        <v>6.569343065693431E-2</v>
      </c>
      <c r="J31" s="303">
        <f t="shared" si="8"/>
        <v>5.304518664047151E-2</v>
      </c>
      <c r="K31" s="494">
        <v>58</v>
      </c>
      <c r="L31" s="303">
        <f t="shared" si="9"/>
        <v>1</v>
      </c>
      <c r="M31" s="303">
        <f t="shared" si="0"/>
        <v>5.6974459724950882E-2</v>
      </c>
      <c r="N31" s="304">
        <f t="shared" si="1"/>
        <v>5.6974459724950882E-2</v>
      </c>
    </row>
    <row r="32" spans="1:14" ht="13.5" x14ac:dyDescent="0.2">
      <c r="A32" s="455"/>
      <c r="B32" s="256" t="s">
        <v>21</v>
      </c>
      <c r="C32" s="314">
        <v>2</v>
      </c>
      <c r="D32" s="303">
        <f t="shared" si="2"/>
        <v>9.0909090909090912E-2</v>
      </c>
      <c r="E32" s="303">
        <f t="shared" si="3"/>
        <v>1.020408163265306E-2</v>
      </c>
      <c r="F32" s="303">
        <f t="shared" si="4"/>
        <v>1.9646365422396855E-3</v>
      </c>
      <c r="G32" s="494">
        <f t="shared" si="5"/>
        <v>20</v>
      </c>
      <c r="H32" s="303">
        <f t="shared" si="6"/>
        <v>0.90909090909090906</v>
      </c>
      <c r="I32" s="303">
        <f t="shared" si="7"/>
        <v>2.4330900243309004E-2</v>
      </c>
      <c r="J32" s="303">
        <f t="shared" si="8"/>
        <v>1.9646365422396856E-2</v>
      </c>
      <c r="K32" s="494">
        <v>22</v>
      </c>
      <c r="L32" s="303">
        <f t="shared" si="9"/>
        <v>1</v>
      </c>
      <c r="M32" s="303">
        <f t="shared" si="0"/>
        <v>2.1611001964636542E-2</v>
      </c>
      <c r="N32" s="304">
        <f t="shared" si="1"/>
        <v>2.1611001964636542E-2</v>
      </c>
    </row>
    <row r="33" spans="1:14" ht="13.5" x14ac:dyDescent="0.2">
      <c r="A33" s="455"/>
      <c r="B33" s="256" t="s">
        <v>7</v>
      </c>
      <c r="C33" s="314">
        <v>17</v>
      </c>
      <c r="D33" s="303">
        <f t="shared" si="2"/>
        <v>0.26984126984126983</v>
      </c>
      <c r="E33" s="303">
        <f t="shared" si="3"/>
        <v>8.673469387755102E-2</v>
      </c>
      <c r="F33" s="303">
        <f t="shared" si="4"/>
        <v>1.6699410609037329E-2</v>
      </c>
      <c r="G33" s="494">
        <f t="shared" si="5"/>
        <v>46</v>
      </c>
      <c r="H33" s="303">
        <f t="shared" si="6"/>
        <v>0.73015873015873012</v>
      </c>
      <c r="I33" s="303">
        <f t="shared" si="7"/>
        <v>5.5961070559610707E-2</v>
      </c>
      <c r="J33" s="303">
        <f t="shared" si="8"/>
        <v>4.5186640471512773E-2</v>
      </c>
      <c r="K33" s="494">
        <v>63</v>
      </c>
      <c r="L33" s="303">
        <f t="shared" si="9"/>
        <v>1</v>
      </c>
      <c r="M33" s="303">
        <f t="shared" si="0"/>
        <v>6.1886051080550099E-2</v>
      </c>
      <c r="N33" s="304">
        <f t="shared" si="1"/>
        <v>6.1886051080550099E-2</v>
      </c>
    </row>
    <row r="34" spans="1:14" ht="13.5" x14ac:dyDescent="0.2">
      <c r="A34" s="455"/>
      <c r="B34" s="256" t="s">
        <v>32</v>
      </c>
      <c r="C34" s="314">
        <v>0</v>
      </c>
      <c r="D34" s="303">
        <f t="shared" si="2"/>
        <v>0</v>
      </c>
      <c r="E34" s="303">
        <f t="shared" si="3"/>
        <v>0</v>
      </c>
      <c r="F34" s="303">
        <f t="shared" si="4"/>
        <v>0</v>
      </c>
      <c r="G34" s="494">
        <f t="shared" si="5"/>
        <v>18</v>
      </c>
      <c r="H34" s="303">
        <f t="shared" si="6"/>
        <v>1</v>
      </c>
      <c r="I34" s="303">
        <f t="shared" si="7"/>
        <v>2.1897810218978103E-2</v>
      </c>
      <c r="J34" s="303">
        <f t="shared" si="8"/>
        <v>1.768172888015717E-2</v>
      </c>
      <c r="K34" s="494">
        <v>18</v>
      </c>
      <c r="L34" s="303">
        <f t="shared" si="9"/>
        <v>1</v>
      </c>
      <c r="M34" s="303">
        <f t="shared" si="0"/>
        <v>1.768172888015717E-2</v>
      </c>
      <c r="N34" s="304">
        <f t="shared" si="1"/>
        <v>1.768172888015717E-2</v>
      </c>
    </row>
    <row r="35" spans="1:14" ht="13.5" x14ac:dyDescent="0.2">
      <c r="A35" s="455"/>
      <c r="B35" s="256" t="s">
        <v>3</v>
      </c>
      <c r="C35" s="314">
        <v>6</v>
      </c>
      <c r="D35" s="303">
        <f t="shared" si="2"/>
        <v>0.31578947368421051</v>
      </c>
      <c r="E35" s="303">
        <f t="shared" si="3"/>
        <v>3.0612244897959183E-2</v>
      </c>
      <c r="F35" s="303">
        <f t="shared" si="4"/>
        <v>5.893909626719057E-3</v>
      </c>
      <c r="G35" s="494">
        <f t="shared" si="5"/>
        <v>13</v>
      </c>
      <c r="H35" s="303">
        <f t="shared" si="6"/>
        <v>0.68421052631578949</v>
      </c>
      <c r="I35" s="303">
        <f t="shared" si="7"/>
        <v>1.5815085158150853E-2</v>
      </c>
      <c r="J35" s="303">
        <f t="shared" si="8"/>
        <v>1.2770137524557957E-2</v>
      </c>
      <c r="K35" s="494">
        <v>19</v>
      </c>
      <c r="L35" s="303">
        <f t="shared" si="9"/>
        <v>1</v>
      </c>
      <c r="M35" s="303">
        <f t="shared" si="0"/>
        <v>1.8664047151277015E-2</v>
      </c>
      <c r="N35" s="304">
        <f t="shared" si="1"/>
        <v>1.8664047151277015E-2</v>
      </c>
    </row>
    <row r="36" spans="1:14" ht="13.5" x14ac:dyDescent="0.2">
      <c r="A36" s="455"/>
      <c r="B36" s="256" t="s">
        <v>139</v>
      </c>
      <c r="C36" s="314">
        <v>6</v>
      </c>
      <c r="D36" s="303">
        <f t="shared" si="2"/>
        <v>0.3</v>
      </c>
      <c r="E36" s="303">
        <f t="shared" si="3"/>
        <v>3.0612244897959183E-2</v>
      </c>
      <c r="F36" s="303">
        <f t="shared" si="4"/>
        <v>5.893909626719057E-3</v>
      </c>
      <c r="G36" s="494">
        <f t="shared" si="5"/>
        <v>14</v>
      </c>
      <c r="H36" s="303">
        <v>0.7</v>
      </c>
      <c r="I36" s="303">
        <f t="shared" si="7"/>
        <v>1.7031630170316302E-2</v>
      </c>
      <c r="J36" s="303">
        <f t="shared" si="8"/>
        <v>1.37524557956778E-2</v>
      </c>
      <c r="K36" s="494">
        <v>20</v>
      </c>
      <c r="L36" s="303">
        <f t="shared" si="9"/>
        <v>1</v>
      </c>
      <c r="M36" s="303">
        <f t="shared" si="0"/>
        <v>1.9646365422396856E-2</v>
      </c>
      <c r="N36" s="304">
        <f t="shared" si="1"/>
        <v>1.9646365422396856E-2</v>
      </c>
    </row>
    <row r="37" spans="1:14" ht="13.5" x14ac:dyDescent="0.25">
      <c r="A37" s="455"/>
      <c r="B37" s="255"/>
      <c r="C37" s="460"/>
      <c r="D37" s="303"/>
      <c r="E37" s="495"/>
      <c r="F37" s="495"/>
      <c r="G37" s="496"/>
      <c r="H37" s="303"/>
      <c r="I37" s="495"/>
      <c r="J37" s="495"/>
      <c r="K37" s="496"/>
      <c r="L37" s="303"/>
      <c r="M37" s="495"/>
      <c r="N37" s="497"/>
    </row>
    <row r="38" spans="1:14" ht="13.5" x14ac:dyDescent="0.25">
      <c r="A38" s="463"/>
      <c r="B38" s="498" t="s">
        <v>22</v>
      </c>
      <c r="C38" s="465">
        <f>SUM(C7:C37)</f>
        <v>196</v>
      </c>
      <c r="D38" s="466">
        <f>C38/$K38</f>
        <v>0.1925343811394892</v>
      </c>
      <c r="E38" s="310">
        <f>C38/C$38</f>
        <v>1</v>
      </c>
      <c r="F38" s="466">
        <f>C38/$K$38</f>
        <v>0.1925343811394892</v>
      </c>
      <c r="G38" s="499">
        <f>SUM(G7:G37)</f>
        <v>822</v>
      </c>
      <c r="H38" s="466">
        <f>G38/$K38</f>
        <v>0.80746561886051083</v>
      </c>
      <c r="I38" s="310">
        <f>G38/G$38</f>
        <v>1</v>
      </c>
      <c r="J38" s="466">
        <f>G38/$K$38</f>
        <v>0.80746561886051083</v>
      </c>
      <c r="K38" s="499">
        <f>SUM(K7:K37)</f>
        <v>1018</v>
      </c>
      <c r="L38" s="466">
        <f>K38/$K38</f>
        <v>1</v>
      </c>
      <c r="M38" s="310">
        <f>K38/K$38</f>
        <v>1</v>
      </c>
      <c r="N38" s="312">
        <f>K38/$K$38</f>
        <v>1</v>
      </c>
    </row>
    <row r="39" spans="1:14" ht="15.75" hidden="1" x14ac:dyDescent="0.25">
      <c r="A39" s="5"/>
    </row>
    <row r="40" spans="1:14" ht="15.75" hidden="1" x14ac:dyDescent="0.25">
      <c r="A40" s="5"/>
    </row>
    <row r="41" spans="1:14" ht="15.75" hidden="1" x14ac:dyDescent="0.25">
      <c r="A41" s="5"/>
    </row>
    <row r="42" spans="1:14" ht="15.75" hidden="1" x14ac:dyDescent="0.25">
      <c r="A42" s="5"/>
    </row>
    <row r="43" spans="1:14" ht="15.75" hidden="1" x14ac:dyDescent="0.25">
      <c r="A43" s="5"/>
    </row>
    <row r="44" spans="1:14" ht="13.5" hidden="1" thickBot="1" x14ac:dyDescent="0.25">
      <c r="A44" s="7" t="s">
        <v>75</v>
      </c>
      <c r="F44" s="145" t="s">
        <v>89</v>
      </c>
      <c r="G44" s="145"/>
      <c r="H44" s="145"/>
      <c r="I44" s="145"/>
      <c r="J44" s="145" t="s">
        <v>90</v>
      </c>
    </row>
    <row r="45" spans="1:14" hidden="1" x14ac:dyDescent="0.2">
      <c r="A45" s="232" t="s">
        <v>0</v>
      </c>
      <c r="B45" s="232" t="s">
        <v>0</v>
      </c>
      <c r="C45" s="645" t="s">
        <v>132</v>
      </c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</row>
    <row r="46" spans="1:14" hidden="1" x14ac:dyDescent="0.2">
      <c r="A46" s="233"/>
      <c r="B46" s="233"/>
      <c r="C46" s="611" t="s">
        <v>89</v>
      </c>
      <c r="D46" s="611"/>
      <c r="E46" s="611"/>
      <c r="F46" s="615"/>
      <c r="G46" s="614" t="s">
        <v>90</v>
      </c>
      <c r="H46" s="611"/>
      <c r="I46" s="611"/>
      <c r="J46" s="615"/>
      <c r="K46" s="614" t="s">
        <v>22</v>
      </c>
      <c r="L46" s="611"/>
      <c r="M46" s="611"/>
      <c r="N46" s="611"/>
    </row>
    <row r="47" spans="1:14" ht="12.75" hidden="1" thickBot="1" x14ac:dyDescent="0.25">
      <c r="A47" s="234"/>
      <c r="B47" s="234"/>
      <c r="C47" s="127" t="s">
        <v>53</v>
      </c>
      <c r="D47" s="128" t="s">
        <v>54</v>
      </c>
      <c r="E47" s="128" t="s">
        <v>55</v>
      </c>
      <c r="F47" s="128" t="s">
        <v>60</v>
      </c>
      <c r="G47" s="128" t="s">
        <v>53</v>
      </c>
      <c r="H47" s="128" t="s">
        <v>54</v>
      </c>
      <c r="I47" s="128" t="s">
        <v>55</v>
      </c>
      <c r="J47" s="128" t="s">
        <v>60</v>
      </c>
      <c r="K47" s="128" t="s">
        <v>53</v>
      </c>
      <c r="L47" s="128" t="s">
        <v>54</v>
      </c>
      <c r="M47" s="128" t="s">
        <v>55</v>
      </c>
      <c r="N47" s="129" t="s">
        <v>60</v>
      </c>
    </row>
    <row r="48" spans="1:14" ht="13.5" hidden="1" x14ac:dyDescent="0.25">
      <c r="A48" s="230" t="s">
        <v>26</v>
      </c>
      <c r="B48" s="130" t="s">
        <v>1</v>
      </c>
      <c r="C48" s="131">
        <v>9</v>
      </c>
      <c r="D48" s="125">
        <v>0.3</v>
      </c>
      <c r="E48" s="125">
        <v>5.0999999999999997E-2</v>
      </c>
      <c r="F48" s="125">
        <v>1.2E-2</v>
      </c>
      <c r="G48" s="132">
        <v>21</v>
      </c>
      <c r="H48" s="125">
        <v>0.7</v>
      </c>
      <c r="I48" s="125">
        <v>3.5000000000000003E-2</v>
      </c>
      <c r="J48" s="125">
        <v>2.7E-2</v>
      </c>
      <c r="K48" s="132">
        <v>30</v>
      </c>
      <c r="L48" s="125">
        <v>1</v>
      </c>
      <c r="M48" s="125">
        <v>3.7999999999999999E-2</v>
      </c>
      <c r="N48" s="133">
        <v>3.7999999999999999E-2</v>
      </c>
    </row>
    <row r="49" spans="1:14" ht="13.5" hidden="1" x14ac:dyDescent="0.25">
      <c r="A49" s="116"/>
      <c r="B49" s="134" t="s">
        <v>2</v>
      </c>
      <c r="C49" s="135">
        <v>7</v>
      </c>
      <c r="D49" s="136">
        <v>0.5</v>
      </c>
      <c r="E49" s="136">
        <v>0.04</v>
      </c>
      <c r="F49" s="136">
        <v>8.9999999999999993E-3</v>
      </c>
      <c r="G49" s="137">
        <v>7</v>
      </c>
      <c r="H49" s="136">
        <v>0.5</v>
      </c>
      <c r="I49" s="136">
        <v>1.2E-2</v>
      </c>
      <c r="J49" s="136">
        <v>8.9999999999999993E-3</v>
      </c>
      <c r="K49" s="137">
        <v>14</v>
      </c>
      <c r="L49" s="136">
        <v>1</v>
      </c>
      <c r="M49" s="136">
        <v>1.7999999999999999E-2</v>
      </c>
      <c r="N49" s="138">
        <v>1.7999999999999999E-2</v>
      </c>
    </row>
    <row r="50" spans="1:14" ht="13.5" hidden="1" x14ac:dyDescent="0.25">
      <c r="A50" s="116"/>
      <c r="B50" s="134" t="s">
        <v>13</v>
      </c>
      <c r="C50" s="135">
        <v>1</v>
      </c>
      <c r="D50" s="136">
        <v>6.7000000000000004E-2</v>
      </c>
      <c r="E50" s="136">
        <v>6.0000000000000001E-3</v>
      </c>
      <c r="F50" s="136">
        <v>1E-3</v>
      </c>
      <c r="G50" s="137">
        <v>14</v>
      </c>
      <c r="H50" s="136">
        <v>0.93300000000000005</v>
      </c>
      <c r="I50" s="136">
        <v>2.3E-2</v>
      </c>
      <c r="J50" s="136">
        <v>1.7999999999999999E-2</v>
      </c>
      <c r="K50" s="137">
        <v>15</v>
      </c>
      <c r="L50" s="136">
        <v>1</v>
      </c>
      <c r="M50" s="136">
        <v>1.9E-2</v>
      </c>
      <c r="N50" s="138">
        <v>1.9E-2</v>
      </c>
    </row>
    <row r="51" spans="1:14" ht="13.5" hidden="1" x14ac:dyDescent="0.25">
      <c r="A51" s="116"/>
      <c r="B51" s="134" t="s">
        <v>4</v>
      </c>
      <c r="C51" s="135">
        <v>21</v>
      </c>
      <c r="D51" s="136">
        <v>0.32800000000000001</v>
      </c>
      <c r="E51" s="136">
        <v>0.11899999999999999</v>
      </c>
      <c r="F51" s="136">
        <v>2.7E-2</v>
      </c>
      <c r="G51" s="137">
        <v>43</v>
      </c>
      <c r="H51" s="136">
        <v>0.67200000000000004</v>
      </c>
      <c r="I51" s="136">
        <v>7.0999999999999994E-2</v>
      </c>
      <c r="J51" s="136">
        <v>5.5E-2</v>
      </c>
      <c r="K51" s="137">
        <v>64</v>
      </c>
      <c r="L51" s="136">
        <v>1</v>
      </c>
      <c r="M51" s="136">
        <v>8.2000000000000003E-2</v>
      </c>
      <c r="N51" s="138">
        <v>8.2000000000000003E-2</v>
      </c>
    </row>
    <row r="52" spans="1:14" ht="13.5" hidden="1" x14ac:dyDescent="0.25">
      <c r="A52" s="116"/>
      <c r="B52" s="134" t="s">
        <v>6</v>
      </c>
      <c r="C52" s="135">
        <v>4</v>
      </c>
      <c r="D52" s="136">
        <v>0.4</v>
      </c>
      <c r="E52" s="136">
        <v>2.3E-2</v>
      </c>
      <c r="F52" s="136">
        <v>5.0000000000000001E-3</v>
      </c>
      <c r="G52" s="137">
        <v>6</v>
      </c>
      <c r="H52" s="136">
        <v>0.6</v>
      </c>
      <c r="I52" s="136">
        <v>0.01</v>
      </c>
      <c r="J52" s="136">
        <v>8.0000000000000002E-3</v>
      </c>
      <c r="K52" s="137">
        <v>10</v>
      </c>
      <c r="L52" s="136">
        <v>1</v>
      </c>
      <c r="M52" s="136">
        <v>1.2999999999999999E-2</v>
      </c>
      <c r="N52" s="138">
        <v>1.2999999999999999E-2</v>
      </c>
    </row>
    <row r="53" spans="1:14" ht="13.5" hidden="1" x14ac:dyDescent="0.25">
      <c r="A53" s="116"/>
      <c r="B53" s="134" t="s">
        <v>8</v>
      </c>
      <c r="C53" s="135">
        <v>1</v>
      </c>
      <c r="D53" s="136">
        <v>7.0999999999999994E-2</v>
      </c>
      <c r="E53" s="136">
        <v>6.0000000000000001E-3</v>
      </c>
      <c r="F53" s="136">
        <v>1E-3</v>
      </c>
      <c r="G53" s="137">
        <v>13</v>
      </c>
      <c r="H53" s="136">
        <v>0.92900000000000005</v>
      </c>
      <c r="I53" s="136">
        <v>2.1000000000000001E-2</v>
      </c>
      <c r="J53" s="136">
        <v>1.7000000000000001E-2</v>
      </c>
      <c r="K53" s="137">
        <v>14</v>
      </c>
      <c r="L53" s="136">
        <v>1</v>
      </c>
      <c r="M53" s="136">
        <v>1.7999999999999999E-2</v>
      </c>
      <c r="N53" s="138">
        <v>1.7999999999999999E-2</v>
      </c>
    </row>
    <row r="54" spans="1:14" ht="13.5" hidden="1" x14ac:dyDescent="0.25">
      <c r="A54" s="116"/>
      <c r="B54" s="134" t="s">
        <v>9</v>
      </c>
      <c r="C54" s="135">
        <v>14</v>
      </c>
      <c r="D54" s="136">
        <v>0.4</v>
      </c>
      <c r="E54" s="136">
        <v>7.9000000000000001E-2</v>
      </c>
      <c r="F54" s="136">
        <v>1.7999999999999999E-2</v>
      </c>
      <c r="G54" s="137">
        <v>21</v>
      </c>
      <c r="H54" s="136">
        <v>0.6</v>
      </c>
      <c r="I54" s="136">
        <v>3.5000000000000003E-2</v>
      </c>
      <c r="J54" s="136">
        <v>2.7E-2</v>
      </c>
      <c r="K54" s="137">
        <v>35</v>
      </c>
      <c r="L54" s="136">
        <v>1</v>
      </c>
      <c r="M54" s="136">
        <v>4.4999999999999998E-2</v>
      </c>
      <c r="N54" s="138">
        <v>4.4999999999999998E-2</v>
      </c>
    </row>
    <row r="55" spans="1:14" ht="13.5" hidden="1" x14ac:dyDescent="0.25">
      <c r="A55" s="116"/>
      <c r="B55" s="134" t="s">
        <v>10</v>
      </c>
      <c r="C55" s="135">
        <v>5</v>
      </c>
      <c r="D55" s="136">
        <v>0.23799999999999999</v>
      </c>
      <c r="E55" s="136">
        <v>2.8000000000000001E-2</v>
      </c>
      <c r="F55" s="136">
        <v>6.0000000000000001E-3</v>
      </c>
      <c r="G55" s="137">
        <v>16</v>
      </c>
      <c r="H55" s="136">
        <v>0.76200000000000001</v>
      </c>
      <c r="I55" s="136">
        <v>2.5999999999999999E-2</v>
      </c>
      <c r="J55" s="136">
        <v>0.02</v>
      </c>
      <c r="K55" s="137">
        <v>21</v>
      </c>
      <c r="L55" s="136">
        <v>1</v>
      </c>
      <c r="M55" s="136">
        <v>2.7E-2</v>
      </c>
      <c r="N55" s="138">
        <v>2.7E-2</v>
      </c>
    </row>
    <row r="56" spans="1:14" ht="13.5" hidden="1" x14ac:dyDescent="0.25">
      <c r="A56" s="116"/>
      <c r="B56" s="134" t="s">
        <v>5</v>
      </c>
      <c r="C56" s="135">
        <v>39</v>
      </c>
      <c r="D56" s="136">
        <v>0.31</v>
      </c>
      <c r="E56" s="136">
        <v>0.22</v>
      </c>
      <c r="F56" s="136">
        <v>0.05</v>
      </c>
      <c r="G56" s="137">
        <v>87</v>
      </c>
      <c r="H56" s="136">
        <v>0.69</v>
      </c>
      <c r="I56" s="136">
        <v>0.14399999999999999</v>
      </c>
      <c r="J56" s="136">
        <v>0.111</v>
      </c>
      <c r="K56" s="137">
        <v>126</v>
      </c>
      <c r="L56" s="136">
        <v>1</v>
      </c>
      <c r="M56" s="136">
        <v>0.161</v>
      </c>
      <c r="N56" s="138">
        <v>0.161</v>
      </c>
    </row>
    <row r="57" spans="1:14" ht="13.5" hidden="1" x14ac:dyDescent="0.25">
      <c r="A57" s="116"/>
      <c r="B57" s="134" t="s">
        <v>12</v>
      </c>
      <c r="C57" s="135">
        <v>0</v>
      </c>
      <c r="D57" s="136">
        <v>0</v>
      </c>
      <c r="E57" s="136">
        <v>0</v>
      </c>
      <c r="F57" s="136">
        <v>0</v>
      </c>
      <c r="G57" s="137">
        <v>14</v>
      </c>
      <c r="H57" s="136">
        <v>1</v>
      </c>
      <c r="I57" s="136">
        <v>2.3E-2</v>
      </c>
      <c r="J57" s="136">
        <v>1.7999999999999999E-2</v>
      </c>
      <c r="K57" s="137">
        <v>14</v>
      </c>
      <c r="L57" s="136">
        <v>1</v>
      </c>
      <c r="M57" s="136">
        <v>1.7999999999999999E-2</v>
      </c>
      <c r="N57" s="138">
        <v>1.7999999999999999E-2</v>
      </c>
    </row>
    <row r="58" spans="1:14" ht="13.5" hidden="1" x14ac:dyDescent="0.25">
      <c r="A58" s="116"/>
      <c r="B58" s="134" t="s">
        <v>14</v>
      </c>
      <c r="C58" s="135">
        <v>10</v>
      </c>
      <c r="D58" s="136">
        <v>0.16900000000000001</v>
      </c>
      <c r="E58" s="136">
        <v>5.6000000000000001E-2</v>
      </c>
      <c r="F58" s="136">
        <v>1.2999999999999999E-2</v>
      </c>
      <c r="G58" s="137">
        <v>49</v>
      </c>
      <c r="H58" s="136">
        <v>0.83099999999999996</v>
      </c>
      <c r="I58" s="136">
        <v>8.1000000000000003E-2</v>
      </c>
      <c r="J58" s="136">
        <v>6.3E-2</v>
      </c>
      <c r="K58" s="137">
        <v>59</v>
      </c>
      <c r="L58" s="136">
        <v>1</v>
      </c>
      <c r="M58" s="136">
        <v>7.4999999999999997E-2</v>
      </c>
      <c r="N58" s="138">
        <v>7.4999999999999997E-2</v>
      </c>
    </row>
    <row r="59" spans="1:14" ht="13.5" hidden="1" x14ac:dyDescent="0.25">
      <c r="A59" s="116"/>
      <c r="B59" s="134" t="s">
        <v>15</v>
      </c>
      <c r="C59" s="135">
        <v>6</v>
      </c>
      <c r="D59" s="136">
        <v>0.13600000000000001</v>
      </c>
      <c r="E59" s="136">
        <v>3.4000000000000002E-2</v>
      </c>
      <c r="F59" s="136">
        <v>8.0000000000000002E-3</v>
      </c>
      <c r="G59" s="137">
        <v>38</v>
      </c>
      <c r="H59" s="136">
        <v>0.86399999999999999</v>
      </c>
      <c r="I59" s="136">
        <v>6.3E-2</v>
      </c>
      <c r="J59" s="136">
        <v>4.9000000000000002E-2</v>
      </c>
      <c r="K59" s="137">
        <v>44</v>
      </c>
      <c r="L59" s="136">
        <v>1</v>
      </c>
      <c r="M59" s="136">
        <v>5.6000000000000001E-2</v>
      </c>
      <c r="N59" s="138">
        <v>5.6000000000000001E-2</v>
      </c>
    </row>
    <row r="60" spans="1:14" ht="13.5" hidden="1" x14ac:dyDescent="0.25">
      <c r="A60" s="116"/>
      <c r="B60" s="134" t="s">
        <v>16</v>
      </c>
      <c r="C60" s="135">
        <v>6</v>
      </c>
      <c r="D60" s="136">
        <f>C60/$K60</f>
        <v>0.13043478260869565</v>
      </c>
      <c r="E60" s="136">
        <f>C60/C72</f>
        <v>3.3898305084745763E-2</v>
      </c>
      <c r="F60" s="136">
        <v>8.0000000000000002E-3</v>
      </c>
      <c r="G60" s="137">
        <v>40</v>
      </c>
      <c r="H60" s="136">
        <f>G60/K60</f>
        <v>0.86956521739130432</v>
      </c>
      <c r="I60" s="136">
        <f>G60/G72</f>
        <v>6.6115702479338845E-2</v>
      </c>
      <c r="J60" s="136">
        <f>G60/K72</f>
        <v>5.1150895140664961E-2</v>
      </c>
      <c r="K60" s="137">
        <v>46</v>
      </c>
      <c r="L60" s="136">
        <v>1</v>
      </c>
      <c r="M60" s="136">
        <f>K60/K72</f>
        <v>5.8823529411764705E-2</v>
      </c>
      <c r="N60" s="138"/>
    </row>
    <row r="61" spans="1:14" ht="13.5" hidden="1" x14ac:dyDescent="0.25">
      <c r="A61" s="116"/>
      <c r="B61" s="134" t="s">
        <v>17</v>
      </c>
      <c r="C61" s="135">
        <v>1</v>
      </c>
      <c r="D61" s="136">
        <v>4.4999999999999998E-2</v>
      </c>
      <c r="E61" s="136">
        <v>6.0000000000000001E-3</v>
      </c>
      <c r="F61" s="136">
        <v>1E-3</v>
      </c>
      <c r="G61" s="137">
        <v>21</v>
      </c>
      <c r="H61" s="136">
        <v>0.95499999999999996</v>
      </c>
      <c r="I61" s="136">
        <v>3.5000000000000003E-2</v>
      </c>
      <c r="J61" s="136">
        <v>2.7E-2</v>
      </c>
      <c r="K61" s="137">
        <v>22</v>
      </c>
      <c r="L61" s="136">
        <v>1</v>
      </c>
      <c r="M61" s="136">
        <v>2.8000000000000001E-2</v>
      </c>
      <c r="N61" s="138">
        <v>2.8000000000000001E-2</v>
      </c>
    </row>
    <row r="62" spans="1:14" ht="13.5" hidden="1" x14ac:dyDescent="0.25">
      <c r="A62" s="116"/>
      <c r="B62" s="134" t="s">
        <v>138</v>
      </c>
      <c r="C62" s="135">
        <v>2</v>
      </c>
      <c r="D62" s="136">
        <v>0.5</v>
      </c>
      <c r="E62" s="136">
        <v>1.0999999999999999E-2</v>
      </c>
      <c r="F62" s="136">
        <v>3.0000000000000001E-3</v>
      </c>
      <c r="G62" s="137">
        <v>2</v>
      </c>
      <c r="H62" s="136">
        <v>0.5</v>
      </c>
      <c r="I62" s="136">
        <v>3.0000000000000001E-3</v>
      </c>
      <c r="J62" s="136">
        <v>3.0000000000000001E-3</v>
      </c>
      <c r="K62" s="137">
        <v>4</v>
      </c>
      <c r="L62" s="136">
        <v>1</v>
      </c>
      <c r="M62" s="136">
        <v>5.0000000000000001E-3</v>
      </c>
      <c r="N62" s="138">
        <v>5.0000000000000001E-3</v>
      </c>
    </row>
    <row r="63" spans="1:14" ht="13.5" hidden="1" x14ac:dyDescent="0.25">
      <c r="A63" s="116"/>
      <c r="B63" s="134" t="s">
        <v>18</v>
      </c>
      <c r="C63" s="135">
        <v>13</v>
      </c>
      <c r="D63" s="136">
        <v>0.48099999999999998</v>
      </c>
      <c r="E63" s="136">
        <v>7.2999999999999995E-2</v>
      </c>
      <c r="F63" s="136">
        <v>1.7000000000000001E-2</v>
      </c>
      <c r="G63" s="137">
        <v>14</v>
      </c>
      <c r="H63" s="136">
        <v>0.51900000000000002</v>
      </c>
      <c r="I63" s="136">
        <v>2.3E-2</v>
      </c>
      <c r="J63" s="136">
        <v>1.7999999999999999E-2</v>
      </c>
      <c r="K63" s="137">
        <v>27</v>
      </c>
      <c r="L63" s="136">
        <v>1</v>
      </c>
      <c r="M63" s="136">
        <v>3.5000000000000003E-2</v>
      </c>
      <c r="N63" s="138">
        <v>3.5000000000000003E-2</v>
      </c>
    </row>
    <row r="64" spans="1:14" ht="13.5" hidden="1" x14ac:dyDescent="0.25">
      <c r="A64" s="116"/>
      <c r="B64" s="134" t="s">
        <v>19</v>
      </c>
      <c r="C64" s="135">
        <v>1</v>
      </c>
      <c r="D64" s="136">
        <v>0.125</v>
      </c>
      <c r="E64" s="136">
        <v>6.0000000000000001E-3</v>
      </c>
      <c r="F64" s="136">
        <v>1E-3</v>
      </c>
      <c r="G64" s="137">
        <v>7</v>
      </c>
      <c r="H64" s="136">
        <v>0.875</v>
      </c>
      <c r="I64" s="136">
        <v>1.2E-2</v>
      </c>
      <c r="J64" s="136">
        <v>8.9999999999999993E-3</v>
      </c>
      <c r="K64" s="137">
        <v>8</v>
      </c>
      <c r="L64" s="136">
        <v>1</v>
      </c>
      <c r="M64" s="136">
        <v>0.01</v>
      </c>
      <c r="N64" s="138">
        <v>0.01</v>
      </c>
    </row>
    <row r="65" spans="1:14" ht="13.5" hidden="1" x14ac:dyDescent="0.25">
      <c r="A65" s="116"/>
      <c r="B65" s="134" t="s">
        <v>20</v>
      </c>
      <c r="C65" s="135">
        <v>1</v>
      </c>
      <c r="D65" s="136">
        <v>2.3E-2</v>
      </c>
      <c r="E65" s="136">
        <v>6.0000000000000001E-3</v>
      </c>
      <c r="F65" s="136">
        <v>1E-3</v>
      </c>
      <c r="G65" s="137">
        <v>42</v>
      </c>
      <c r="H65" s="136">
        <v>0.97699999999999998</v>
      </c>
      <c r="I65" s="136">
        <v>6.9000000000000006E-2</v>
      </c>
      <c r="J65" s="136">
        <v>5.3999999999999999E-2</v>
      </c>
      <c r="K65" s="137">
        <v>43</v>
      </c>
      <c r="L65" s="136">
        <v>1</v>
      </c>
      <c r="M65" s="136">
        <v>5.5E-2</v>
      </c>
      <c r="N65" s="138">
        <v>5.5E-2</v>
      </c>
    </row>
    <row r="66" spans="1:14" ht="13.5" hidden="1" x14ac:dyDescent="0.25">
      <c r="A66" s="116"/>
      <c r="B66" s="134" t="s">
        <v>57</v>
      </c>
      <c r="C66" s="135">
        <v>6</v>
      </c>
      <c r="D66" s="136">
        <v>9.8000000000000004E-2</v>
      </c>
      <c r="E66" s="136">
        <v>3.4000000000000002E-2</v>
      </c>
      <c r="F66" s="136">
        <v>8.0000000000000002E-3</v>
      </c>
      <c r="G66" s="137">
        <v>55</v>
      </c>
      <c r="H66" s="136">
        <v>0.90200000000000002</v>
      </c>
      <c r="I66" s="136">
        <v>9.0999999999999998E-2</v>
      </c>
      <c r="J66" s="136">
        <v>7.0000000000000007E-2</v>
      </c>
      <c r="K66" s="137">
        <v>61</v>
      </c>
      <c r="L66" s="136">
        <v>1</v>
      </c>
      <c r="M66" s="136">
        <v>7.8E-2</v>
      </c>
      <c r="N66" s="138">
        <v>7.8E-2</v>
      </c>
    </row>
    <row r="67" spans="1:14" ht="13.5" hidden="1" x14ac:dyDescent="0.25">
      <c r="A67" s="116"/>
      <c r="B67" s="134" t="s">
        <v>21</v>
      </c>
      <c r="C67" s="135">
        <v>0</v>
      </c>
      <c r="D67" s="136">
        <v>0</v>
      </c>
      <c r="E67" s="136">
        <v>0</v>
      </c>
      <c r="F67" s="136">
        <v>0</v>
      </c>
      <c r="G67" s="137">
        <v>25</v>
      </c>
      <c r="H67" s="136">
        <v>1</v>
      </c>
      <c r="I67" s="136">
        <v>4.1000000000000002E-2</v>
      </c>
      <c r="J67" s="136">
        <v>3.2000000000000001E-2</v>
      </c>
      <c r="K67" s="137">
        <v>25</v>
      </c>
      <c r="L67" s="136">
        <v>1</v>
      </c>
      <c r="M67" s="136">
        <v>3.2000000000000001E-2</v>
      </c>
      <c r="N67" s="138">
        <v>3.2000000000000001E-2</v>
      </c>
    </row>
    <row r="68" spans="1:14" ht="13.5" hidden="1" x14ac:dyDescent="0.25">
      <c r="A68" s="116"/>
      <c r="B68" s="134" t="s">
        <v>7</v>
      </c>
      <c r="C68" s="135">
        <v>15</v>
      </c>
      <c r="D68" s="136">
        <v>0.224</v>
      </c>
      <c r="E68" s="136">
        <v>8.5000000000000006E-2</v>
      </c>
      <c r="F68" s="136">
        <v>1.9E-2</v>
      </c>
      <c r="G68" s="137">
        <v>52</v>
      </c>
      <c r="H68" s="136">
        <v>0.77600000000000002</v>
      </c>
      <c r="I68" s="136">
        <v>8.5999999999999993E-2</v>
      </c>
      <c r="J68" s="136">
        <v>6.6000000000000003E-2</v>
      </c>
      <c r="K68" s="137">
        <v>67</v>
      </c>
      <c r="L68" s="136">
        <v>1</v>
      </c>
      <c r="M68" s="136">
        <v>8.5999999999999993E-2</v>
      </c>
      <c r="N68" s="138">
        <v>8.5999999999999993E-2</v>
      </c>
    </row>
    <row r="69" spans="1:14" ht="13.5" hidden="1" x14ac:dyDescent="0.25">
      <c r="A69" s="116"/>
      <c r="B69" s="134" t="s">
        <v>3</v>
      </c>
      <c r="C69" s="139">
        <v>14</v>
      </c>
      <c r="D69" s="140">
        <v>0.56000000000000005</v>
      </c>
      <c r="E69" s="140">
        <v>7.9000000000000001E-2</v>
      </c>
      <c r="F69" s="140">
        <v>1.7999999999999999E-2</v>
      </c>
      <c r="G69" s="141">
        <v>11</v>
      </c>
      <c r="H69" s="140">
        <v>0.44</v>
      </c>
      <c r="I69" s="140">
        <v>1.7999999999999999E-2</v>
      </c>
      <c r="J69" s="140">
        <v>1.4E-2</v>
      </c>
      <c r="K69" s="141">
        <v>25</v>
      </c>
      <c r="L69" s="140">
        <v>1</v>
      </c>
      <c r="M69" s="140">
        <v>3.2000000000000001E-2</v>
      </c>
      <c r="N69" s="142">
        <v>3.2000000000000001E-2</v>
      </c>
    </row>
    <row r="70" spans="1:14" ht="13.5" hidden="1" x14ac:dyDescent="0.25">
      <c r="A70" s="116"/>
      <c r="B70" s="134" t="s">
        <v>139</v>
      </c>
      <c r="C70" s="135">
        <v>1</v>
      </c>
      <c r="D70" s="136">
        <v>0.125</v>
      </c>
      <c r="E70" s="136">
        <v>6.0000000000000001E-3</v>
      </c>
      <c r="F70" s="136">
        <v>1E-3</v>
      </c>
      <c r="G70" s="137">
        <v>7</v>
      </c>
      <c r="H70" s="136">
        <v>0.875</v>
      </c>
      <c r="I70" s="136">
        <v>1.2E-2</v>
      </c>
      <c r="J70" s="136">
        <v>8.9999999999999993E-3</v>
      </c>
      <c r="K70" s="137">
        <v>8</v>
      </c>
      <c r="L70" s="136">
        <v>1</v>
      </c>
      <c r="M70" s="136">
        <v>0.01</v>
      </c>
      <c r="N70" s="138">
        <v>0.01</v>
      </c>
    </row>
    <row r="71" spans="1:14" ht="13.5" hidden="1" x14ac:dyDescent="0.25">
      <c r="A71" s="116"/>
      <c r="B71" s="117"/>
      <c r="C71" s="139"/>
      <c r="D71" s="140"/>
      <c r="E71" s="140"/>
      <c r="F71" s="140"/>
      <c r="G71" s="141"/>
      <c r="H71" s="140"/>
      <c r="I71" s="140"/>
      <c r="J71" s="140"/>
      <c r="K71" s="141"/>
      <c r="L71" s="140"/>
      <c r="M71" s="140"/>
      <c r="N71" s="142"/>
    </row>
    <row r="72" spans="1:14" ht="14.25" hidden="1" thickBot="1" x14ac:dyDescent="0.3">
      <c r="A72" s="231"/>
      <c r="B72" s="118" t="s">
        <v>22</v>
      </c>
      <c r="C72" s="124">
        <v>177</v>
      </c>
      <c r="D72" s="119">
        <v>0.22600000000000001</v>
      </c>
      <c r="E72" s="119">
        <v>1</v>
      </c>
      <c r="F72" s="119">
        <v>0.22600000000000001</v>
      </c>
      <c r="G72" s="126">
        <v>605</v>
      </c>
      <c r="H72" s="119">
        <v>0.77400000000000002</v>
      </c>
      <c r="I72" s="119">
        <v>1</v>
      </c>
      <c r="J72" s="119">
        <v>0.77400000000000002</v>
      </c>
      <c r="K72" s="126">
        <v>782</v>
      </c>
      <c r="L72" s="119">
        <v>1</v>
      </c>
      <c r="M72" s="119">
        <v>1</v>
      </c>
      <c r="N72" s="120">
        <v>1</v>
      </c>
    </row>
    <row r="73" spans="1:14" ht="13.5" hidden="1" x14ac:dyDescent="0.25">
      <c r="A73" s="143"/>
      <c r="B73" s="144"/>
      <c r="C73" s="123"/>
      <c r="D73" s="122"/>
      <c r="E73" s="122"/>
      <c r="F73" s="122"/>
      <c r="G73" s="123"/>
      <c r="H73" s="122"/>
      <c r="I73" s="122"/>
      <c r="J73" s="122"/>
      <c r="K73" s="123"/>
      <c r="L73" s="122"/>
      <c r="M73" s="122"/>
      <c r="N73" s="122"/>
    </row>
    <row r="74" spans="1:14" ht="12.75" x14ac:dyDescent="0.2">
      <c r="A74" s="7" t="s">
        <v>63</v>
      </c>
      <c r="F74" s="145" t="s">
        <v>89</v>
      </c>
      <c r="G74" s="145"/>
      <c r="H74" s="145"/>
      <c r="I74" s="145"/>
      <c r="J74" s="145" t="s">
        <v>90</v>
      </c>
    </row>
    <row r="75" spans="1:14" ht="36.75" customHeight="1" x14ac:dyDescent="0.2">
      <c r="A75" s="325"/>
      <c r="B75" s="326"/>
      <c r="C75" s="584" t="s">
        <v>132</v>
      </c>
      <c r="D75" s="667"/>
      <c r="E75" s="667"/>
      <c r="F75" s="667"/>
      <c r="G75" s="668"/>
      <c r="H75" s="146"/>
    </row>
    <row r="76" spans="1:14" x14ac:dyDescent="0.2">
      <c r="A76" s="327"/>
      <c r="B76" s="328"/>
      <c r="C76" s="581" t="s">
        <v>91</v>
      </c>
      <c r="D76" s="669"/>
      <c r="E76" s="669"/>
      <c r="F76" s="669"/>
      <c r="G76" s="670"/>
      <c r="H76" s="146"/>
    </row>
    <row r="77" spans="1:14" ht="56.25" x14ac:dyDescent="0.2">
      <c r="A77" s="327"/>
      <c r="B77" s="328"/>
      <c r="C77" s="335" t="s">
        <v>38</v>
      </c>
      <c r="D77" s="336">
        <v>2010</v>
      </c>
      <c r="E77" s="337">
        <v>2005</v>
      </c>
      <c r="F77" s="338">
        <v>2000</v>
      </c>
      <c r="G77" s="339" t="s">
        <v>64</v>
      </c>
      <c r="H77" s="147"/>
      <c r="I77" s="147"/>
      <c r="J77" s="148"/>
      <c r="N77" s="80"/>
    </row>
    <row r="78" spans="1:14" ht="13.5" x14ac:dyDescent="0.25">
      <c r="A78" s="331" t="s">
        <v>26</v>
      </c>
      <c r="B78" s="332" t="s">
        <v>1</v>
      </c>
      <c r="C78" s="355">
        <f t="shared" ref="C78:D107" si="10">C7</f>
        <v>18</v>
      </c>
      <c r="D78" s="340">
        <f t="shared" si="10"/>
        <v>0.5</v>
      </c>
      <c r="E78" s="341">
        <v>0.3</v>
      </c>
      <c r="F78" s="342">
        <v>0.375</v>
      </c>
      <c r="G78" s="343">
        <f>E78-F78</f>
        <v>-7.5000000000000011E-2</v>
      </c>
      <c r="H78" s="149"/>
      <c r="I78" s="150"/>
      <c r="J78" s="151"/>
      <c r="N78" s="80"/>
    </row>
    <row r="79" spans="1:14" ht="13.5" x14ac:dyDescent="0.25">
      <c r="A79" s="329"/>
      <c r="B79" s="333" t="s">
        <v>2</v>
      </c>
      <c r="C79" s="356">
        <f t="shared" si="10"/>
        <v>16</v>
      </c>
      <c r="D79" s="344">
        <f t="shared" si="10"/>
        <v>0.41025641025641024</v>
      </c>
      <c r="E79" s="345">
        <v>0.5</v>
      </c>
      <c r="F79" s="346">
        <v>0.41176470588235298</v>
      </c>
      <c r="G79" s="347">
        <f>E79-F79</f>
        <v>8.8235294117647023E-2</v>
      </c>
      <c r="H79" s="149"/>
      <c r="I79" s="150"/>
      <c r="J79" s="151"/>
      <c r="N79" s="80"/>
    </row>
    <row r="80" spans="1:14" ht="13.5" x14ac:dyDescent="0.25">
      <c r="A80" s="329"/>
      <c r="B80" s="333" t="s">
        <v>41</v>
      </c>
      <c r="C80" s="356">
        <f t="shared" si="10"/>
        <v>1</v>
      </c>
      <c r="D80" s="344">
        <f t="shared" si="10"/>
        <v>0.16666666666666666</v>
      </c>
      <c r="E80" s="345"/>
      <c r="F80" s="346"/>
      <c r="G80" s="347"/>
      <c r="H80" s="149"/>
      <c r="I80" s="150"/>
      <c r="J80" s="151"/>
      <c r="N80" s="80"/>
    </row>
    <row r="81" spans="1:14" ht="13.5" x14ac:dyDescent="0.25">
      <c r="A81" s="329"/>
      <c r="B81" s="333" t="s">
        <v>34</v>
      </c>
      <c r="C81" s="356">
        <f t="shared" si="10"/>
        <v>5</v>
      </c>
      <c r="D81" s="344">
        <f t="shared" si="10"/>
        <v>9.0909090909090912E-2</v>
      </c>
      <c r="E81" s="345"/>
      <c r="F81" s="346"/>
      <c r="G81" s="347"/>
      <c r="H81" s="149"/>
      <c r="I81" s="80"/>
      <c r="J81" s="151"/>
      <c r="N81" s="80"/>
    </row>
    <row r="82" spans="1:14" ht="13.5" x14ac:dyDescent="0.25">
      <c r="A82" s="329"/>
      <c r="B82" s="333" t="s">
        <v>13</v>
      </c>
      <c r="C82" s="356">
        <f t="shared" si="10"/>
        <v>3</v>
      </c>
      <c r="D82" s="344">
        <f t="shared" si="10"/>
        <v>7.8947368421052627E-2</v>
      </c>
      <c r="E82" s="345">
        <v>6.7000000000000004E-2</v>
      </c>
      <c r="F82" s="346"/>
      <c r="G82" s="347"/>
      <c r="H82" s="149"/>
      <c r="I82" s="80"/>
      <c r="J82" s="151"/>
      <c r="N82" s="80"/>
    </row>
    <row r="83" spans="1:14" ht="13.5" x14ac:dyDescent="0.25">
      <c r="A83" s="329"/>
      <c r="B83" s="333" t="s">
        <v>4</v>
      </c>
      <c r="C83" s="356">
        <f t="shared" si="10"/>
        <v>12</v>
      </c>
      <c r="D83" s="344">
        <f t="shared" si="10"/>
        <v>0.29268292682926828</v>
      </c>
      <c r="E83" s="345">
        <v>0.32800000000000001</v>
      </c>
      <c r="F83" s="346"/>
      <c r="G83" s="347"/>
      <c r="H83" s="149"/>
      <c r="I83" s="80"/>
      <c r="J83" s="151"/>
      <c r="N83" s="80"/>
    </row>
    <row r="84" spans="1:14" ht="13.5" x14ac:dyDescent="0.25">
      <c r="A84" s="329"/>
      <c r="B84" s="333" t="s">
        <v>6</v>
      </c>
      <c r="C84" s="356">
        <f t="shared" si="10"/>
        <v>2</v>
      </c>
      <c r="D84" s="348">
        <f t="shared" si="10"/>
        <v>0.2857142857142857</v>
      </c>
      <c r="E84" s="345">
        <v>0.4</v>
      </c>
      <c r="F84" s="346">
        <v>0.5</v>
      </c>
      <c r="G84" s="347">
        <f>E84-F84</f>
        <v>-9.9999999999999978E-2</v>
      </c>
      <c r="H84" s="149"/>
      <c r="I84" s="80"/>
      <c r="J84" s="151"/>
      <c r="N84" s="80"/>
    </row>
    <row r="85" spans="1:14" ht="13.5" x14ac:dyDescent="0.25">
      <c r="A85" s="329"/>
      <c r="B85" s="333" t="s">
        <v>8</v>
      </c>
      <c r="C85" s="356">
        <f t="shared" si="10"/>
        <v>3</v>
      </c>
      <c r="D85" s="344">
        <f t="shared" si="10"/>
        <v>0.16666666666666666</v>
      </c>
      <c r="E85" s="345">
        <v>7.0999999999999994E-2</v>
      </c>
      <c r="F85" s="346"/>
      <c r="G85" s="347"/>
      <c r="H85" s="149"/>
      <c r="I85" s="80"/>
      <c r="J85" s="151"/>
      <c r="N85" s="80"/>
    </row>
    <row r="86" spans="1:14" ht="13.5" x14ac:dyDescent="0.25">
      <c r="A86" s="329"/>
      <c r="B86" s="333" t="s">
        <v>9</v>
      </c>
      <c r="C86" s="356">
        <f t="shared" si="10"/>
        <v>11</v>
      </c>
      <c r="D86" s="344">
        <f t="shared" si="10"/>
        <v>0.28205128205128205</v>
      </c>
      <c r="E86" s="345">
        <v>0.4</v>
      </c>
      <c r="F86" s="346">
        <v>0.26415094339622641</v>
      </c>
      <c r="G86" s="347">
        <f>E86-F86</f>
        <v>0.13584905660377361</v>
      </c>
      <c r="H86" s="149"/>
      <c r="I86" s="80"/>
      <c r="J86" s="151"/>
      <c r="N86" s="80"/>
    </row>
    <row r="87" spans="1:14" ht="13.5" x14ac:dyDescent="0.25">
      <c r="A87" s="329"/>
      <c r="B87" s="333" t="s">
        <v>10</v>
      </c>
      <c r="C87" s="356">
        <f t="shared" si="10"/>
        <v>8</v>
      </c>
      <c r="D87" s="344">
        <f t="shared" si="10"/>
        <v>0.25</v>
      </c>
      <c r="E87" s="345">
        <v>0.23799999999999999</v>
      </c>
      <c r="F87" s="346">
        <v>0.44927536231884058</v>
      </c>
      <c r="G87" s="347">
        <f>E87-F87</f>
        <v>-0.21127536231884059</v>
      </c>
      <c r="H87" s="149"/>
      <c r="I87" s="80"/>
      <c r="J87" s="151"/>
      <c r="N87" s="80"/>
    </row>
    <row r="88" spans="1:14" ht="13.5" x14ac:dyDescent="0.25">
      <c r="A88" s="329"/>
      <c r="B88" s="333" t="s">
        <v>42</v>
      </c>
      <c r="C88" s="356">
        <f t="shared" si="10"/>
        <v>1</v>
      </c>
      <c r="D88" s="344">
        <f t="shared" si="10"/>
        <v>6.25E-2</v>
      </c>
      <c r="E88" s="345"/>
      <c r="F88" s="346"/>
      <c r="G88" s="347"/>
      <c r="H88" s="149"/>
      <c r="I88" s="80"/>
      <c r="J88" s="151"/>
      <c r="N88" s="80"/>
    </row>
    <row r="89" spans="1:14" ht="13.5" x14ac:dyDescent="0.25">
      <c r="A89" s="329"/>
      <c r="B89" s="333" t="s">
        <v>5</v>
      </c>
      <c r="C89" s="356">
        <f t="shared" si="10"/>
        <v>35</v>
      </c>
      <c r="D89" s="344">
        <f t="shared" si="10"/>
        <v>0.34313725490196079</v>
      </c>
      <c r="E89" s="345">
        <v>0.31</v>
      </c>
      <c r="F89" s="346">
        <v>0.36666666666666664</v>
      </c>
      <c r="G89" s="347">
        <f>E89-F89</f>
        <v>-5.6666666666666643E-2</v>
      </c>
      <c r="H89" s="149"/>
      <c r="I89" s="80"/>
      <c r="J89" s="151"/>
      <c r="N89" s="80"/>
    </row>
    <row r="90" spans="1:14" ht="13.5" x14ac:dyDescent="0.25">
      <c r="A90" s="329"/>
      <c r="B90" s="333" t="s">
        <v>12</v>
      </c>
      <c r="C90" s="356">
        <f t="shared" si="10"/>
        <v>0</v>
      </c>
      <c r="D90" s="344">
        <f t="shared" si="10"/>
        <v>0</v>
      </c>
      <c r="E90" s="345">
        <v>0</v>
      </c>
      <c r="F90" s="346">
        <v>0.33333333333333337</v>
      </c>
      <c r="G90" s="347">
        <f>E90-F90</f>
        <v>-0.33333333333333337</v>
      </c>
      <c r="H90" s="149"/>
      <c r="I90" s="80"/>
      <c r="J90" s="151"/>
      <c r="N90" s="80"/>
    </row>
    <row r="91" spans="1:14" ht="13.5" x14ac:dyDescent="0.25">
      <c r="A91" s="329"/>
      <c r="B91" s="333" t="s">
        <v>14</v>
      </c>
      <c r="C91" s="356">
        <f t="shared" si="10"/>
        <v>11</v>
      </c>
      <c r="D91" s="344">
        <f t="shared" si="10"/>
        <v>0.22916666666666666</v>
      </c>
      <c r="E91" s="345">
        <v>0.16900000000000001</v>
      </c>
      <c r="F91" s="346">
        <v>0.19402985074626866</v>
      </c>
      <c r="G91" s="347">
        <f>E91-F91</f>
        <v>-2.502985074626865E-2</v>
      </c>
      <c r="H91" s="149"/>
      <c r="I91" s="80"/>
      <c r="J91" s="151"/>
      <c r="N91" s="80"/>
    </row>
    <row r="92" spans="1:14" ht="13.5" x14ac:dyDescent="0.25">
      <c r="A92" s="329"/>
      <c r="B92" s="333" t="s">
        <v>15</v>
      </c>
      <c r="C92" s="356">
        <f t="shared" si="10"/>
        <v>2</v>
      </c>
      <c r="D92" s="344">
        <f t="shared" si="10"/>
        <v>6.25E-2</v>
      </c>
      <c r="E92" s="345">
        <v>0.13600000000000001</v>
      </c>
      <c r="F92" s="346"/>
      <c r="G92" s="347"/>
      <c r="H92" s="149"/>
      <c r="I92" s="80"/>
      <c r="J92" s="151"/>
      <c r="N92" s="80"/>
    </row>
    <row r="93" spans="1:14" ht="13.5" x14ac:dyDescent="0.25">
      <c r="A93" s="329"/>
      <c r="B93" s="333" t="s">
        <v>16</v>
      </c>
      <c r="C93" s="356">
        <f t="shared" si="10"/>
        <v>2</v>
      </c>
      <c r="D93" s="344">
        <f t="shared" si="10"/>
        <v>1.7094017094017096E-2</v>
      </c>
      <c r="E93" s="349"/>
      <c r="F93" s="346"/>
      <c r="G93" s="347"/>
      <c r="H93" s="149"/>
      <c r="I93" s="80"/>
      <c r="J93" s="151"/>
    </row>
    <row r="94" spans="1:14" ht="13.5" x14ac:dyDescent="0.25">
      <c r="A94" s="329"/>
      <c r="B94" s="333" t="s">
        <v>35</v>
      </c>
      <c r="C94" s="356">
        <f t="shared" si="10"/>
        <v>0</v>
      </c>
      <c r="D94" s="344">
        <f t="shared" si="10"/>
        <v>0</v>
      </c>
      <c r="E94" s="345"/>
      <c r="F94" s="346"/>
      <c r="G94" s="347"/>
      <c r="H94" s="149"/>
      <c r="I94" s="80"/>
      <c r="J94" s="151"/>
    </row>
    <row r="95" spans="1:14" ht="13.5" x14ac:dyDescent="0.25">
      <c r="A95" s="329"/>
      <c r="B95" s="333" t="s">
        <v>17</v>
      </c>
      <c r="C95" s="356">
        <f t="shared" si="10"/>
        <v>1</v>
      </c>
      <c r="D95" s="344">
        <f t="shared" si="10"/>
        <v>0.25</v>
      </c>
      <c r="E95" s="345">
        <v>4.4999999999999998E-2</v>
      </c>
      <c r="F95" s="346"/>
      <c r="G95" s="347"/>
      <c r="H95" s="149"/>
      <c r="I95" s="80"/>
      <c r="J95" s="151"/>
    </row>
    <row r="96" spans="1:14" ht="13.5" x14ac:dyDescent="0.25">
      <c r="A96" s="329"/>
      <c r="B96" s="333" t="s">
        <v>138</v>
      </c>
      <c r="C96" s="356">
        <f t="shared" si="10"/>
        <v>1</v>
      </c>
      <c r="D96" s="344">
        <f t="shared" si="10"/>
        <v>0.2</v>
      </c>
      <c r="E96" s="345">
        <v>0.5</v>
      </c>
      <c r="F96" s="346"/>
      <c r="G96" s="347"/>
      <c r="H96" s="149"/>
      <c r="I96" s="80"/>
      <c r="J96" s="151"/>
    </row>
    <row r="97" spans="1:14" ht="13.5" x14ac:dyDescent="0.25">
      <c r="A97" s="329"/>
      <c r="B97" s="333" t="s">
        <v>18</v>
      </c>
      <c r="C97" s="356">
        <f t="shared" si="10"/>
        <v>7</v>
      </c>
      <c r="D97" s="344">
        <f t="shared" si="10"/>
        <v>0.58333333333333337</v>
      </c>
      <c r="E97" s="345">
        <v>0.48099999999999998</v>
      </c>
      <c r="F97" s="346">
        <v>0.78723404255319152</v>
      </c>
      <c r="G97" s="347">
        <f>E97-F97</f>
        <v>-0.30623404255319153</v>
      </c>
      <c r="H97" s="149"/>
      <c r="I97" s="150"/>
      <c r="J97" s="151"/>
    </row>
    <row r="98" spans="1:14" ht="13.5" x14ac:dyDescent="0.25">
      <c r="A98" s="329"/>
      <c r="B98" s="333" t="s">
        <v>19</v>
      </c>
      <c r="C98" s="356">
        <f t="shared" si="10"/>
        <v>1</v>
      </c>
      <c r="D98" s="344">
        <f t="shared" si="10"/>
        <v>6.6666666666666666E-2</v>
      </c>
      <c r="E98" s="345">
        <v>0.125</v>
      </c>
      <c r="F98" s="346">
        <v>0.56666666666666665</v>
      </c>
      <c r="G98" s="347">
        <f>E98-F98</f>
        <v>-0.44166666666666665</v>
      </c>
      <c r="H98" s="149"/>
      <c r="I98" s="150"/>
      <c r="J98" s="151"/>
    </row>
    <row r="99" spans="1:14" ht="13.5" x14ac:dyDescent="0.25">
      <c r="A99" s="329"/>
      <c r="B99" s="333" t="s">
        <v>20</v>
      </c>
      <c r="C99" s="356">
        <f t="shared" si="10"/>
        <v>11</v>
      </c>
      <c r="D99" s="344">
        <f t="shared" si="10"/>
        <v>0.26190476190476192</v>
      </c>
      <c r="E99" s="345">
        <v>2.3E-2</v>
      </c>
      <c r="F99" s="346"/>
      <c r="G99" s="347"/>
      <c r="H99" s="149"/>
      <c r="I99" s="150"/>
      <c r="J99" s="151"/>
    </row>
    <row r="100" spans="1:14" ht="15" customHeight="1" x14ac:dyDescent="0.25">
      <c r="A100" s="329"/>
      <c r="B100" s="333" t="s">
        <v>36</v>
      </c>
      <c r="C100" s="356">
        <f t="shared" si="10"/>
        <v>5</v>
      </c>
      <c r="D100" s="344">
        <f t="shared" si="10"/>
        <v>0.2</v>
      </c>
      <c r="E100" s="345"/>
      <c r="F100" s="346"/>
      <c r="G100" s="347"/>
      <c r="H100" s="149"/>
      <c r="I100" s="150"/>
      <c r="J100" s="151"/>
    </row>
    <row r="101" spans="1:14" ht="15" customHeight="1" x14ac:dyDescent="0.25">
      <c r="A101" s="329"/>
      <c r="B101" s="333" t="s">
        <v>37</v>
      </c>
      <c r="C101" s="356">
        <f t="shared" si="10"/>
        <v>5</v>
      </c>
      <c r="D101" s="344">
        <f t="shared" si="10"/>
        <v>0.16666666666666666</v>
      </c>
      <c r="E101" s="345"/>
      <c r="F101" s="346"/>
      <c r="G101" s="347"/>
      <c r="H101" s="149"/>
      <c r="I101" s="150"/>
      <c r="J101" s="151"/>
    </row>
    <row r="102" spans="1:14" ht="15" customHeight="1" x14ac:dyDescent="0.25">
      <c r="A102" s="329"/>
      <c r="B102" s="333" t="s">
        <v>57</v>
      </c>
      <c r="C102" s="356">
        <f t="shared" si="10"/>
        <v>4</v>
      </c>
      <c r="D102" s="344">
        <f t="shared" si="10"/>
        <v>6.8965517241379309E-2</v>
      </c>
      <c r="E102" s="345">
        <v>9.8000000000000004E-2</v>
      </c>
      <c r="F102" s="346">
        <v>4.9180327868852458E-2</v>
      </c>
      <c r="G102" s="347">
        <f>E102-F102</f>
        <v>4.8819672131147546E-2</v>
      </c>
      <c r="H102" s="149"/>
      <c r="I102" s="150"/>
      <c r="J102" s="151"/>
    </row>
    <row r="103" spans="1:14" ht="15" customHeight="1" x14ac:dyDescent="0.25">
      <c r="A103" s="329"/>
      <c r="B103" s="333" t="s">
        <v>21</v>
      </c>
      <c r="C103" s="356">
        <f t="shared" si="10"/>
        <v>2</v>
      </c>
      <c r="D103" s="344">
        <f t="shared" si="10"/>
        <v>9.0909090909090912E-2</v>
      </c>
      <c r="E103" s="345">
        <v>0</v>
      </c>
      <c r="F103" s="346">
        <v>0.12</v>
      </c>
      <c r="G103" s="347">
        <f>E103-F103</f>
        <v>-0.12</v>
      </c>
      <c r="H103" s="149"/>
      <c r="I103" s="150"/>
      <c r="J103" s="151"/>
    </row>
    <row r="104" spans="1:14" ht="15" customHeight="1" x14ac:dyDescent="0.25">
      <c r="A104" s="329"/>
      <c r="B104" s="333" t="s">
        <v>7</v>
      </c>
      <c r="C104" s="356">
        <f t="shared" si="10"/>
        <v>17</v>
      </c>
      <c r="D104" s="344">
        <f t="shared" si="10"/>
        <v>0.26984126984126983</v>
      </c>
      <c r="E104" s="345">
        <v>0.224</v>
      </c>
      <c r="F104" s="346">
        <v>0.24193548387096775</v>
      </c>
      <c r="G104" s="347">
        <f>E104-F104</f>
        <v>-1.7935483870967744E-2</v>
      </c>
      <c r="H104" s="149"/>
      <c r="I104" s="150"/>
      <c r="J104" s="151"/>
    </row>
    <row r="105" spans="1:14" ht="15" customHeight="1" x14ac:dyDescent="0.25">
      <c r="A105" s="329"/>
      <c r="B105" s="333" t="s">
        <v>32</v>
      </c>
      <c r="C105" s="356">
        <f t="shared" si="10"/>
        <v>0</v>
      </c>
      <c r="D105" s="344">
        <f t="shared" si="10"/>
        <v>0</v>
      </c>
      <c r="E105" s="345"/>
      <c r="F105" s="346">
        <v>0.31578947368421051</v>
      </c>
      <c r="G105" s="347"/>
      <c r="H105" s="149"/>
      <c r="I105" s="150"/>
      <c r="J105" s="151"/>
    </row>
    <row r="106" spans="1:14" ht="15" customHeight="1" x14ac:dyDescent="0.25">
      <c r="A106" s="329"/>
      <c r="B106" s="333" t="s">
        <v>3</v>
      </c>
      <c r="C106" s="356">
        <f t="shared" si="10"/>
        <v>6</v>
      </c>
      <c r="D106" s="344">
        <f t="shared" si="10"/>
        <v>0.31578947368421051</v>
      </c>
      <c r="E106" s="345">
        <v>0.56000000000000005</v>
      </c>
      <c r="F106" s="346">
        <v>0.63636363636363635</v>
      </c>
      <c r="G106" s="347">
        <f>E106-F106</f>
        <v>-7.63636363636363E-2</v>
      </c>
      <c r="H106" s="149"/>
      <c r="I106" s="150"/>
      <c r="J106" s="151"/>
    </row>
    <row r="107" spans="1:14" ht="13.5" x14ac:dyDescent="0.25">
      <c r="A107" s="329"/>
      <c r="B107" s="333" t="s">
        <v>139</v>
      </c>
      <c r="C107" s="356">
        <f t="shared" si="10"/>
        <v>6</v>
      </c>
      <c r="D107" s="344">
        <f t="shared" si="10"/>
        <v>0.3</v>
      </c>
      <c r="E107" s="345">
        <v>0.125</v>
      </c>
      <c r="F107" s="346">
        <v>0.71830985915492962</v>
      </c>
      <c r="G107" s="347">
        <f>E107-F107</f>
        <v>-0.59330985915492962</v>
      </c>
      <c r="H107" s="149"/>
      <c r="I107" s="80"/>
      <c r="J107" s="151"/>
      <c r="N107" s="80"/>
    </row>
    <row r="108" spans="1:14" ht="13.5" x14ac:dyDescent="0.25">
      <c r="A108" s="329"/>
      <c r="B108" s="334"/>
      <c r="C108" s="356"/>
      <c r="D108" s="344"/>
      <c r="E108" s="345"/>
      <c r="F108" s="346"/>
      <c r="G108" s="347"/>
      <c r="H108" s="151"/>
      <c r="I108" s="153"/>
      <c r="J108" s="153"/>
    </row>
    <row r="109" spans="1:14" ht="15" customHeight="1" x14ac:dyDescent="0.25">
      <c r="A109" s="330"/>
      <c r="B109" s="354" t="s">
        <v>22</v>
      </c>
      <c r="C109" s="357">
        <f>C38</f>
        <v>196</v>
      </c>
      <c r="D109" s="351">
        <f>D38</f>
        <v>0.1925343811394892</v>
      </c>
      <c r="E109" s="359">
        <v>0.22600000000000001</v>
      </c>
      <c r="F109" s="352">
        <v>0.39080459770114939</v>
      </c>
      <c r="G109" s="353">
        <f>E109-F109</f>
        <v>-0.16480459770114939</v>
      </c>
      <c r="H109" s="149"/>
      <c r="I109" s="150"/>
      <c r="J109" s="151"/>
    </row>
    <row r="113" spans="4:4" x14ac:dyDescent="0.2">
      <c r="D113" s="80"/>
    </row>
    <row r="114" spans="4:4" x14ac:dyDescent="0.2">
      <c r="D114" s="80"/>
    </row>
    <row r="115" spans="4:4" x14ac:dyDescent="0.2">
      <c r="D115" s="80"/>
    </row>
    <row r="116" spans="4:4" x14ac:dyDescent="0.2">
      <c r="D116" s="80"/>
    </row>
    <row r="117" spans="4:4" x14ac:dyDescent="0.2">
      <c r="D117" s="80"/>
    </row>
    <row r="118" spans="4:4" x14ac:dyDescent="0.2">
      <c r="D118" s="80"/>
    </row>
    <row r="119" spans="4:4" x14ac:dyDescent="0.2">
      <c r="D119" s="80"/>
    </row>
    <row r="120" spans="4:4" x14ac:dyDescent="0.2">
      <c r="D120" s="80"/>
    </row>
    <row r="121" spans="4:4" x14ac:dyDescent="0.2">
      <c r="D121" s="80"/>
    </row>
    <row r="122" spans="4:4" x14ac:dyDescent="0.2">
      <c r="D122" s="80"/>
    </row>
    <row r="123" spans="4:4" x14ac:dyDescent="0.2">
      <c r="D123" s="80"/>
    </row>
    <row r="124" spans="4:4" x14ac:dyDescent="0.2">
      <c r="D124" s="80"/>
    </row>
    <row r="125" spans="4:4" x14ac:dyDescent="0.2">
      <c r="D125" s="80"/>
    </row>
    <row r="126" spans="4:4" x14ac:dyDescent="0.2">
      <c r="D126" s="80"/>
    </row>
    <row r="127" spans="4:4" x14ac:dyDescent="0.2">
      <c r="D127" s="80"/>
    </row>
    <row r="128" spans="4:4" x14ac:dyDescent="0.2">
      <c r="D128" s="80"/>
    </row>
    <row r="129" spans="4:4" x14ac:dyDescent="0.2">
      <c r="D129" s="80"/>
    </row>
  </sheetData>
  <mergeCells count="10">
    <mergeCell ref="C4:N4"/>
    <mergeCell ref="C5:F5"/>
    <mergeCell ref="G5:J5"/>
    <mergeCell ref="K5:N5"/>
    <mergeCell ref="C75:G75"/>
    <mergeCell ref="C76:G76"/>
    <mergeCell ref="C45:N45"/>
    <mergeCell ref="C46:F46"/>
    <mergeCell ref="G46:J46"/>
    <mergeCell ref="K46:N4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19"/>
  <sheetViews>
    <sheetView topLeftCell="A292" zoomScale="70" zoomScaleNormal="70" workbookViewId="0">
      <selection activeCell="C3" sqref="C3"/>
    </sheetView>
  </sheetViews>
  <sheetFormatPr defaultColWidth="9.33203125" defaultRowHeight="12" x14ac:dyDescent="0.2"/>
  <cols>
    <col min="1" max="1" width="9.33203125" style="6"/>
    <col min="2" max="2" width="14" style="6" bestFit="1" customWidth="1"/>
    <col min="3" max="3" width="9.33203125" style="6"/>
    <col min="4" max="4" width="14.1640625" style="6" customWidth="1"/>
    <col min="5" max="5" width="13.6640625" style="6" customWidth="1"/>
    <col min="6" max="6" width="10.83203125" style="6" customWidth="1"/>
    <col min="7" max="7" width="14.5" style="6" customWidth="1"/>
    <col min="8" max="8" width="15" style="6" customWidth="1"/>
    <col min="9" max="9" width="10.33203125" style="6" bestFit="1" customWidth="1"/>
    <col min="10" max="10" width="9.33203125" style="6"/>
    <col min="11" max="11" width="15.83203125" style="6" customWidth="1"/>
    <col min="12" max="12" width="9.33203125" style="6"/>
    <col min="13" max="13" width="10.33203125" style="6" bestFit="1" customWidth="1"/>
    <col min="14" max="14" width="14.1640625" style="6" customWidth="1"/>
    <col min="15" max="16" width="9.33203125" style="6"/>
    <col min="17" max="17" width="15" style="6" customWidth="1"/>
    <col min="18" max="19" width="9.33203125" style="6"/>
    <col min="20" max="20" width="16.1640625" style="6" customWidth="1"/>
    <col min="21" max="16384" width="9.33203125" style="6"/>
  </cols>
  <sheetData>
    <row r="1" spans="1:14" ht="15.75" x14ac:dyDescent="0.25">
      <c r="A1" s="5" t="s">
        <v>133</v>
      </c>
    </row>
    <row r="2" spans="1:14" ht="15.75" x14ac:dyDescent="0.25">
      <c r="A2" s="5"/>
    </row>
    <row r="3" spans="1:14" ht="12.75" x14ac:dyDescent="0.2">
      <c r="A3" s="7" t="s">
        <v>134</v>
      </c>
    </row>
    <row r="4" spans="1:14" x14ac:dyDescent="0.2">
      <c r="A4" s="451" t="s">
        <v>0</v>
      </c>
      <c r="B4" s="452" t="s">
        <v>0</v>
      </c>
      <c r="C4" s="688" t="s">
        <v>135</v>
      </c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90"/>
    </row>
    <row r="5" spans="1:14" x14ac:dyDescent="0.2">
      <c r="A5" s="453"/>
      <c r="B5" s="324"/>
      <c r="C5" s="688" t="s">
        <v>89</v>
      </c>
      <c r="D5" s="689"/>
      <c r="E5" s="689"/>
      <c r="F5" s="690"/>
      <c r="G5" s="688" t="s">
        <v>90</v>
      </c>
      <c r="H5" s="689"/>
      <c r="I5" s="689"/>
      <c r="J5" s="690"/>
      <c r="K5" s="688" t="s">
        <v>22</v>
      </c>
      <c r="L5" s="689"/>
      <c r="M5" s="689"/>
      <c r="N5" s="690"/>
    </row>
    <row r="6" spans="1:14" x14ac:dyDescent="0.2">
      <c r="A6" s="453"/>
      <c r="B6" s="324"/>
      <c r="C6" s="492" t="s">
        <v>53</v>
      </c>
      <c r="D6" s="492" t="s">
        <v>54</v>
      </c>
      <c r="E6" s="492" t="s">
        <v>55</v>
      </c>
      <c r="F6" s="492" t="s">
        <v>60</v>
      </c>
      <c r="G6" s="492" t="s">
        <v>53</v>
      </c>
      <c r="H6" s="492" t="s">
        <v>54</v>
      </c>
      <c r="I6" s="492" t="s">
        <v>55</v>
      </c>
      <c r="J6" s="492" t="s">
        <v>60</v>
      </c>
      <c r="K6" s="492" t="s">
        <v>53</v>
      </c>
      <c r="L6" s="492" t="s">
        <v>54</v>
      </c>
      <c r="M6" s="492" t="s">
        <v>55</v>
      </c>
      <c r="N6" s="492" t="s">
        <v>60</v>
      </c>
    </row>
    <row r="7" spans="1:14" s="83" customFormat="1" ht="13.5" x14ac:dyDescent="0.2">
      <c r="A7" s="455" t="s">
        <v>26</v>
      </c>
      <c r="B7" s="256" t="s">
        <v>1</v>
      </c>
      <c r="C7" s="313">
        <v>30</v>
      </c>
      <c r="D7" s="303">
        <f t="shared" ref="D7:D36" si="0">C7/$K7</f>
        <v>0.8571428571428571</v>
      </c>
      <c r="E7" s="299">
        <f>C7/C$38</f>
        <v>5.3667262969588549E-2</v>
      </c>
      <c r="F7" s="299">
        <f>C7/$K$38</f>
        <v>3.015075376884422E-2</v>
      </c>
      <c r="G7" s="493">
        <f>K7-C7</f>
        <v>5</v>
      </c>
      <c r="H7" s="303">
        <f t="shared" ref="H7:H36" si="1">G7/$K7</f>
        <v>0.14285714285714285</v>
      </c>
      <c r="I7" s="299">
        <f>G7/G$38</f>
        <v>1.1467889908256881E-2</v>
      </c>
      <c r="J7" s="299">
        <f>G7/$K$38</f>
        <v>5.0251256281407036E-3</v>
      </c>
      <c r="K7" s="493">
        <v>35</v>
      </c>
      <c r="L7" s="303">
        <f t="shared" ref="L7:L36" si="2">K7/$K7</f>
        <v>1</v>
      </c>
      <c r="M7" s="299">
        <f>K7/K$38</f>
        <v>3.5175879396984924E-2</v>
      </c>
      <c r="N7" s="300">
        <f>K7/$K$38</f>
        <v>3.5175879396984924E-2</v>
      </c>
    </row>
    <row r="8" spans="1:14" s="83" customFormat="1" ht="13.5" x14ac:dyDescent="0.2">
      <c r="A8" s="455"/>
      <c r="B8" s="256" t="s">
        <v>2</v>
      </c>
      <c r="C8" s="314">
        <v>33</v>
      </c>
      <c r="D8" s="303">
        <f t="shared" si="0"/>
        <v>0.84615384615384615</v>
      </c>
      <c r="E8" s="303">
        <f t="shared" ref="E8:E36" si="3">C8/C$38</f>
        <v>5.9033989266547404E-2</v>
      </c>
      <c r="F8" s="303">
        <f t="shared" ref="F8:F36" si="4">C8/$K$38</f>
        <v>3.3165829145728645E-2</v>
      </c>
      <c r="G8" s="494">
        <f t="shared" ref="G8:G36" si="5">K8-C8</f>
        <v>6</v>
      </c>
      <c r="H8" s="303">
        <f t="shared" si="1"/>
        <v>0.15384615384615385</v>
      </c>
      <c r="I8" s="303">
        <f t="shared" ref="I8:I36" si="6">G8/G$38</f>
        <v>1.3761467889908258E-2</v>
      </c>
      <c r="J8" s="303">
        <f t="shared" ref="J8:J36" si="7">G8/$K$38</f>
        <v>6.030150753768844E-3</v>
      </c>
      <c r="K8" s="494">
        <v>39</v>
      </c>
      <c r="L8" s="303">
        <f t="shared" si="2"/>
        <v>1</v>
      </c>
      <c r="M8" s="303">
        <f t="shared" ref="M8:M36" si="8">K8/K$38</f>
        <v>3.9195979899497489E-2</v>
      </c>
      <c r="N8" s="304">
        <f t="shared" ref="N8:N36" si="9">K8/$K$38</f>
        <v>3.9195979899497489E-2</v>
      </c>
    </row>
    <row r="9" spans="1:14" s="83" customFormat="1" ht="13.5" x14ac:dyDescent="0.2">
      <c r="A9" s="455"/>
      <c r="B9" s="256" t="s">
        <v>41</v>
      </c>
      <c r="C9" s="314">
        <v>2</v>
      </c>
      <c r="D9" s="303">
        <f t="shared" si="0"/>
        <v>0.33333333333333331</v>
      </c>
      <c r="E9" s="303">
        <f t="shared" si="3"/>
        <v>3.5778175313059034E-3</v>
      </c>
      <c r="F9" s="303">
        <f t="shared" si="4"/>
        <v>2.0100502512562816E-3</v>
      </c>
      <c r="G9" s="494">
        <f t="shared" si="5"/>
        <v>4</v>
      </c>
      <c r="H9" s="303">
        <f t="shared" si="1"/>
        <v>0.66666666666666663</v>
      </c>
      <c r="I9" s="303">
        <f t="shared" si="6"/>
        <v>9.1743119266055051E-3</v>
      </c>
      <c r="J9" s="303">
        <f t="shared" si="7"/>
        <v>4.0201005025125632E-3</v>
      </c>
      <c r="K9" s="494">
        <v>6</v>
      </c>
      <c r="L9" s="303">
        <f t="shared" si="2"/>
        <v>1</v>
      </c>
      <c r="M9" s="303">
        <f t="shared" si="8"/>
        <v>6.030150753768844E-3</v>
      </c>
      <c r="N9" s="304">
        <f t="shared" si="9"/>
        <v>6.030150753768844E-3</v>
      </c>
    </row>
    <row r="10" spans="1:14" s="83" customFormat="1" ht="13.5" x14ac:dyDescent="0.2">
      <c r="A10" s="455"/>
      <c r="B10" s="256" t="s">
        <v>34</v>
      </c>
      <c r="C10" s="314">
        <v>20</v>
      </c>
      <c r="D10" s="303">
        <f t="shared" si="0"/>
        <v>0.36363636363636365</v>
      </c>
      <c r="E10" s="303">
        <f t="shared" si="3"/>
        <v>3.5778175313059032E-2</v>
      </c>
      <c r="F10" s="303">
        <f t="shared" si="4"/>
        <v>2.0100502512562814E-2</v>
      </c>
      <c r="G10" s="494">
        <f t="shared" si="5"/>
        <v>35</v>
      </c>
      <c r="H10" s="303">
        <f t="shared" si="1"/>
        <v>0.63636363636363635</v>
      </c>
      <c r="I10" s="303">
        <f t="shared" si="6"/>
        <v>8.027522935779817E-2</v>
      </c>
      <c r="J10" s="303">
        <f t="shared" si="7"/>
        <v>3.5175879396984924E-2</v>
      </c>
      <c r="K10" s="494">
        <v>55</v>
      </c>
      <c r="L10" s="303">
        <f t="shared" si="2"/>
        <v>1</v>
      </c>
      <c r="M10" s="303">
        <f t="shared" si="8"/>
        <v>5.5276381909547742E-2</v>
      </c>
      <c r="N10" s="304">
        <f t="shared" si="9"/>
        <v>5.5276381909547742E-2</v>
      </c>
    </row>
    <row r="11" spans="1:14" s="83" customFormat="1" ht="13.5" x14ac:dyDescent="0.2">
      <c r="A11" s="455"/>
      <c r="B11" s="256" t="s">
        <v>13</v>
      </c>
      <c r="C11" s="314">
        <v>13</v>
      </c>
      <c r="D11" s="303">
        <f t="shared" si="0"/>
        <v>0.34210526315789475</v>
      </c>
      <c r="E11" s="303">
        <f t="shared" si="3"/>
        <v>2.3255813953488372E-2</v>
      </c>
      <c r="F11" s="303">
        <f t="shared" si="4"/>
        <v>1.3065326633165829E-2</v>
      </c>
      <c r="G11" s="494">
        <f t="shared" si="5"/>
        <v>25</v>
      </c>
      <c r="H11" s="303">
        <f t="shared" si="1"/>
        <v>0.65789473684210531</v>
      </c>
      <c r="I11" s="303">
        <f t="shared" si="6"/>
        <v>5.7339449541284407E-2</v>
      </c>
      <c r="J11" s="303">
        <f t="shared" si="7"/>
        <v>2.5125628140703519E-2</v>
      </c>
      <c r="K11" s="494">
        <v>38</v>
      </c>
      <c r="L11" s="303">
        <f t="shared" si="2"/>
        <v>1</v>
      </c>
      <c r="M11" s="303">
        <f t="shared" si="8"/>
        <v>3.819095477386935E-2</v>
      </c>
      <c r="N11" s="304">
        <f t="shared" si="9"/>
        <v>3.819095477386935E-2</v>
      </c>
    </row>
    <row r="12" spans="1:14" s="83" customFormat="1" ht="13.5" x14ac:dyDescent="0.2">
      <c r="A12" s="455"/>
      <c r="B12" s="256" t="s">
        <v>4</v>
      </c>
      <c r="C12" s="314">
        <v>23</v>
      </c>
      <c r="D12" s="303">
        <f t="shared" si="0"/>
        <v>0.58974358974358976</v>
      </c>
      <c r="E12" s="303">
        <f t="shared" si="3"/>
        <v>4.1144901610017888E-2</v>
      </c>
      <c r="F12" s="303">
        <f t="shared" si="4"/>
        <v>2.3115577889447236E-2</v>
      </c>
      <c r="G12" s="494">
        <f t="shared" si="5"/>
        <v>16</v>
      </c>
      <c r="H12" s="303">
        <f t="shared" si="1"/>
        <v>0.41025641025641024</v>
      </c>
      <c r="I12" s="303">
        <f t="shared" si="6"/>
        <v>3.669724770642202E-2</v>
      </c>
      <c r="J12" s="303">
        <f t="shared" si="7"/>
        <v>1.6080402010050253E-2</v>
      </c>
      <c r="K12" s="494">
        <v>39</v>
      </c>
      <c r="L12" s="303">
        <f t="shared" si="2"/>
        <v>1</v>
      </c>
      <c r="M12" s="303">
        <f t="shared" si="8"/>
        <v>3.9195979899497489E-2</v>
      </c>
      <c r="N12" s="304">
        <f t="shared" si="9"/>
        <v>3.9195979899497489E-2</v>
      </c>
    </row>
    <row r="13" spans="1:14" s="83" customFormat="1" ht="13.5" x14ac:dyDescent="0.2">
      <c r="A13" s="455"/>
      <c r="B13" s="256" t="s">
        <v>6</v>
      </c>
      <c r="C13" s="314">
        <v>5</v>
      </c>
      <c r="D13" s="303">
        <f t="shared" si="0"/>
        <v>0.83333333333333337</v>
      </c>
      <c r="E13" s="303">
        <f t="shared" si="3"/>
        <v>8.9445438282647581E-3</v>
      </c>
      <c r="F13" s="303">
        <f t="shared" si="4"/>
        <v>5.0251256281407036E-3</v>
      </c>
      <c r="G13" s="494">
        <f t="shared" si="5"/>
        <v>1</v>
      </c>
      <c r="H13" s="303">
        <f t="shared" si="1"/>
        <v>0.16666666666666666</v>
      </c>
      <c r="I13" s="303">
        <f t="shared" si="6"/>
        <v>2.2935779816513763E-3</v>
      </c>
      <c r="J13" s="303">
        <f t="shared" si="7"/>
        <v>1.0050251256281408E-3</v>
      </c>
      <c r="K13" s="494">
        <v>6</v>
      </c>
      <c r="L13" s="303">
        <f t="shared" si="2"/>
        <v>1</v>
      </c>
      <c r="M13" s="303">
        <f t="shared" si="8"/>
        <v>6.030150753768844E-3</v>
      </c>
      <c r="N13" s="304">
        <f t="shared" si="9"/>
        <v>6.030150753768844E-3</v>
      </c>
    </row>
    <row r="14" spans="1:14" s="83" customFormat="1" ht="13.5" x14ac:dyDescent="0.2">
      <c r="A14" s="455"/>
      <c r="B14" s="256" t="s">
        <v>8</v>
      </c>
      <c r="C14" s="314">
        <v>8</v>
      </c>
      <c r="D14" s="303">
        <f t="shared" si="0"/>
        <v>0.44444444444444442</v>
      </c>
      <c r="E14" s="303">
        <f t="shared" si="3"/>
        <v>1.4311270125223614E-2</v>
      </c>
      <c r="F14" s="303">
        <f t="shared" si="4"/>
        <v>8.0402010050251264E-3</v>
      </c>
      <c r="G14" s="494">
        <f t="shared" si="5"/>
        <v>10</v>
      </c>
      <c r="H14" s="303">
        <f t="shared" si="1"/>
        <v>0.55555555555555558</v>
      </c>
      <c r="I14" s="303">
        <f t="shared" si="6"/>
        <v>2.2935779816513763E-2</v>
      </c>
      <c r="J14" s="303">
        <f t="shared" si="7"/>
        <v>1.0050251256281407E-2</v>
      </c>
      <c r="K14" s="494">
        <v>18</v>
      </c>
      <c r="L14" s="303">
        <f t="shared" si="2"/>
        <v>1</v>
      </c>
      <c r="M14" s="303">
        <f t="shared" si="8"/>
        <v>1.8090452261306532E-2</v>
      </c>
      <c r="N14" s="304">
        <f t="shared" si="9"/>
        <v>1.8090452261306532E-2</v>
      </c>
    </row>
    <row r="15" spans="1:14" s="83" customFormat="1" ht="13.5" x14ac:dyDescent="0.2">
      <c r="A15" s="455"/>
      <c r="B15" s="256" t="s">
        <v>9</v>
      </c>
      <c r="C15" s="314">
        <v>30</v>
      </c>
      <c r="D15" s="303">
        <f t="shared" si="0"/>
        <v>0.69767441860465118</v>
      </c>
      <c r="E15" s="303">
        <f t="shared" si="3"/>
        <v>5.3667262969588549E-2</v>
      </c>
      <c r="F15" s="303">
        <f t="shared" si="4"/>
        <v>3.015075376884422E-2</v>
      </c>
      <c r="G15" s="494">
        <f t="shared" si="5"/>
        <v>13</v>
      </c>
      <c r="H15" s="303">
        <f t="shared" si="1"/>
        <v>0.30232558139534882</v>
      </c>
      <c r="I15" s="303">
        <f t="shared" si="6"/>
        <v>2.9816513761467892E-2</v>
      </c>
      <c r="J15" s="303">
        <f t="shared" si="7"/>
        <v>1.3065326633165829E-2</v>
      </c>
      <c r="K15" s="494">
        <v>43</v>
      </c>
      <c r="L15" s="303">
        <f t="shared" si="2"/>
        <v>1</v>
      </c>
      <c r="M15" s="303">
        <f t="shared" si="8"/>
        <v>4.3216080402010047E-2</v>
      </c>
      <c r="N15" s="304">
        <f t="shared" si="9"/>
        <v>4.3216080402010047E-2</v>
      </c>
    </row>
    <row r="16" spans="1:14" s="83" customFormat="1" ht="13.5" x14ac:dyDescent="0.2">
      <c r="A16" s="455"/>
      <c r="B16" s="256" t="s">
        <v>10</v>
      </c>
      <c r="C16" s="314">
        <v>22</v>
      </c>
      <c r="D16" s="303">
        <f t="shared" si="0"/>
        <v>0.70967741935483875</v>
      </c>
      <c r="E16" s="303">
        <f t="shared" si="3"/>
        <v>3.9355992844364938E-2</v>
      </c>
      <c r="F16" s="303">
        <f t="shared" si="4"/>
        <v>2.2110552763819097E-2</v>
      </c>
      <c r="G16" s="494">
        <f t="shared" si="5"/>
        <v>9</v>
      </c>
      <c r="H16" s="303">
        <f t="shared" si="1"/>
        <v>0.29032258064516131</v>
      </c>
      <c r="I16" s="303">
        <f t="shared" si="6"/>
        <v>2.0642201834862386E-2</v>
      </c>
      <c r="J16" s="303">
        <f t="shared" si="7"/>
        <v>9.0452261306532659E-3</v>
      </c>
      <c r="K16" s="494">
        <v>31</v>
      </c>
      <c r="L16" s="303">
        <f t="shared" si="2"/>
        <v>1</v>
      </c>
      <c r="M16" s="303">
        <f t="shared" si="8"/>
        <v>3.1155778894472363E-2</v>
      </c>
      <c r="N16" s="304">
        <f t="shared" si="9"/>
        <v>3.1155778894472363E-2</v>
      </c>
    </row>
    <row r="17" spans="1:14" s="83" customFormat="1" ht="13.5" x14ac:dyDescent="0.2">
      <c r="A17" s="455"/>
      <c r="B17" s="256" t="s">
        <v>42</v>
      </c>
      <c r="C17" s="314">
        <v>4</v>
      </c>
      <c r="D17" s="303">
        <f t="shared" si="0"/>
        <v>0.25</v>
      </c>
      <c r="E17" s="303">
        <f t="shared" si="3"/>
        <v>7.1556350626118068E-3</v>
      </c>
      <c r="F17" s="303">
        <f t="shared" si="4"/>
        <v>4.0201005025125632E-3</v>
      </c>
      <c r="G17" s="494">
        <f t="shared" si="5"/>
        <v>12</v>
      </c>
      <c r="H17" s="303">
        <f t="shared" si="1"/>
        <v>0.75</v>
      </c>
      <c r="I17" s="303">
        <f t="shared" si="6"/>
        <v>2.7522935779816515E-2</v>
      </c>
      <c r="J17" s="303">
        <f t="shared" si="7"/>
        <v>1.2060301507537688E-2</v>
      </c>
      <c r="K17" s="494">
        <v>16</v>
      </c>
      <c r="L17" s="303">
        <f t="shared" si="2"/>
        <v>1</v>
      </c>
      <c r="M17" s="303">
        <f t="shared" si="8"/>
        <v>1.6080402010050253E-2</v>
      </c>
      <c r="N17" s="304">
        <f t="shared" si="9"/>
        <v>1.6080402010050253E-2</v>
      </c>
    </row>
    <row r="18" spans="1:14" s="83" customFormat="1" ht="13.5" x14ac:dyDescent="0.2">
      <c r="A18" s="455"/>
      <c r="B18" s="256" t="s">
        <v>5</v>
      </c>
      <c r="C18" s="314">
        <v>69</v>
      </c>
      <c r="D18" s="303">
        <f t="shared" si="0"/>
        <v>0.68316831683168322</v>
      </c>
      <c r="E18" s="303">
        <f t="shared" si="3"/>
        <v>0.12343470483005367</v>
      </c>
      <c r="F18" s="303">
        <f t="shared" si="4"/>
        <v>6.9346733668341709E-2</v>
      </c>
      <c r="G18" s="494">
        <f t="shared" si="5"/>
        <v>32</v>
      </c>
      <c r="H18" s="303">
        <f t="shared" si="1"/>
        <v>0.31683168316831684</v>
      </c>
      <c r="I18" s="303">
        <f t="shared" si="6"/>
        <v>7.3394495412844041E-2</v>
      </c>
      <c r="J18" s="303">
        <f t="shared" si="7"/>
        <v>3.2160804020100506E-2</v>
      </c>
      <c r="K18" s="494">
        <v>101</v>
      </c>
      <c r="L18" s="303">
        <f t="shared" si="2"/>
        <v>1</v>
      </c>
      <c r="M18" s="303">
        <f t="shared" si="8"/>
        <v>0.10150753768844221</v>
      </c>
      <c r="N18" s="304">
        <f t="shared" si="9"/>
        <v>0.10150753768844221</v>
      </c>
    </row>
    <row r="19" spans="1:14" s="83" customFormat="1" ht="13.5" x14ac:dyDescent="0.2">
      <c r="A19" s="455"/>
      <c r="B19" s="256" t="s">
        <v>12</v>
      </c>
      <c r="C19" s="314">
        <v>0</v>
      </c>
      <c r="D19" s="303">
        <f t="shared" si="0"/>
        <v>0</v>
      </c>
      <c r="E19" s="303">
        <f t="shared" si="3"/>
        <v>0</v>
      </c>
      <c r="F19" s="303">
        <f t="shared" si="4"/>
        <v>0</v>
      </c>
      <c r="G19" s="494">
        <f t="shared" si="5"/>
        <v>31</v>
      </c>
      <c r="H19" s="303">
        <f t="shared" si="1"/>
        <v>1</v>
      </c>
      <c r="I19" s="303">
        <f t="shared" si="6"/>
        <v>7.1100917431192664E-2</v>
      </c>
      <c r="J19" s="303">
        <f t="shared" si="7"/>
        <v>3.1155778894472363E-2</v>
      </c>
      <c r="K19" s="494">
        <v>31</v>
      </c>
      <c r="L19" s="303">
        <f t="shared" si="2"/>
        <v>1</v>
      </c>
      <c r="M19" s="303">
        <f t="shared" si="8"/>
        <v>3.1155778894472363E-2</v>
      </c>
      <c r="N19" s="304">
        <f t="shared" si="9"/>
        <v>3.1155778894472363E-2</v>
      </c>
    </row>
    <row r="20" spans="1:14" s="83" customFormat="1" ht="13.5" x14ac:dyDescent="0.2">
      <c r="A20" s="455"/>
      <c r="B20" s="256" t="s">
        <v>14</v>
      </c>
      <c r="C20" s="314">
        <v>35</v>
      </c>
      <c r="D20" s="303">
        <f t="shared" si="0"/>
        <v>0.76086956521739135</v>
      </c>
      <c r="E20" s="303">
        <f t="shared" si="3"/>
        <v>6.2611806797853303E-2</v>
      </c>
      <c r="F20" s="303">
        <f t="shared" si="4"/>
        <v>3.5175879396984924E-2</v>
      </c>
      <c r="G20" s="494">
        <f t="shared" si="5"/>
        <v>11</v>
      </c>
      <c r="H20" s="303">
        <f t="shared" si="1"/>
        <v>0.2391304347826087</v>
      </c>
      <c r="I20" s="303">
        <f t="shared" si="6"/>
        <v>2.5229357798165139E-2</v>
      </c>
      <c r="J20" s="303">
        <f t="shared" si="7"/>
        <v>1.1055276381909548E-2</v>
      </c>
      <c r="K20" s="494">
        <v>46</v>
      </c>
      <c r="L20" s="303">
        <f t="shared" si="2"/>
        <v>1</v>
      </c>
      <c r="M20" s="303">
        <f t="shared" si="8"/>
        <v>4.6231155778894473E-2</v>
      </c>
      <c r="N20" s="304">
        <f t="shared" si="9"/>
        <v>4.6231155778894473E-2</v>
      </c>
    </row>
    <row r="21" spans="1:14" s="83" customFormat="1" ht="13.5" x14ac:dyDescent="0.2">
      <c r="A21" s="455"/>
      <c r="B21" s="256" t="s">
        <v>15</v>
      </c>
      <c r="C21" s="314">
        <v>8</v>
      </c>
      <c r="D21" s="303">
        <f t="shared" si="0"/>
        <v>0.25</v>
      </c>
      <c r="E21" s="303">
        <f t="shared" si="3"/>
        <v>1.4311270125223614E-2</v>
      </c>
      <c r="F21" s="303">
        <f t="shared" si="4"/>
        <v>8.0402010050251264E-3</v>
      </c>
      <c r="G21" s="494">
        <f t="shared" si="5"/>
        <v>24</v>
      </c>
      <c r="H21" s="303">
        <f t="shared" si="1"/>
        <v>0.75</v>
      </c>
      <c r="I21" s="303">
        <f t="shared" si="6"/>
        <v>5.5045871559633031E-2</v>
      </c>
      <c r="J21" s="303">
        <f t="shared" si="7"/>
        <v>2.4120603015075376E-2</v>
      </c>
      <c r="K21" s="494">
        <v>32</v>
      </c>
      <c r="L21" s="303">
        <f t="shared" si="2"/>
        <v>1</v>
      </c>
      <c r="M21" s="303">
        <f t="shared" si="8"/>
        <v>3.2160804020100506E-2</v>
      </c>
      <c r="N21" s="304">
        <f t="shared" si="9"/>
        <v>3.2160804020100506E-2</v>
      </c>
    </row>
    <row r="22" spans="1:14" s="83" customFormat="1" ht="13.5" x14ac:dyDescent="0.2">
      <c r="A22" s="455"/>
      <c r="B22" s="256" t="s">
        <v>16</v>
      </c>
      <c r="C22" s="314">
        <v>80</v>
      </c>
      <c r="D22" s="303">
        <f t="shared" si="0"/>
        <v>0.68965517241379315</v>
      </c>
      <c r="E22" s="303">
        <f t="shared" si="3"/>
        <v>0.14311270125223613</v>
      </c>
      <c r="F22" s="303">
        <f t="shared" si="4"/>
        <v>8.0402010050251257E-2</v>
      </c>
      <c r="G22" s="494">
        <f t="shared" si="5"/>
        <v>36</v>
      </c>
      <c r="H22" s="303">
        <f t="shared" si="1"/>
        <v>0.31034482758620691</v>
      </c>
      <c r="I22" s="303">
        <f t="shared" si="6"/>
        <v>8.2568807339449546E-2</v>
      </c>
      <c r="J22" s="303">
        <f t="shared" si="7"/>
        <v>3.6180904522613064E-2</v>
      </c>
      <c r="K22" s="494">
        <v>116</v>
      </c>
      <c r="L22" s="303">
        <f t="shared" si="2"/>
        <v>1</v>
      </c>
      <c r="M22" s="303">
        <f t="shared" si="8"/>
        <v>0.11658291457286432</v>
      </c>
      <c r="N22" s="304">
        <f t="shared" si="9"/>
        <v>0.11658291457286432</v>
      </c>
    </row>
    <row r="23" spans="1:14" s="83" customFormat="1" ht="13.5" x14ac:dyDescent="0.2">
      <c r="A23" s="455"/>
      <c r="B23" s="256" t="s">
        <v>35</v>
      </c>
      <c r="C23" s="314">
        <v>6</v>
      </c>
      <c r="D23" s="303">
        <f t="shared" si="0"/>
        <v>0.21428571428571427</v>
      </c>
      <c r="E23" s="303">
        <f t="shared" si="3"/>
        <v>1.0733452593917709E-2</v>
      </c>
      <c r="F23" s="303">
        <f t="shared" si="4"/>
        <v>6.030150753768844E-3</v>
      </c>
      <c r="G23" s="494">
        <f t="shared" si="5"/>
        <v>22</v>
      </c>
      <c r="H23" s="303">
        <f t="shared" si="1"/>
        <v>0.7857142857142857</v>
      </c>
      <c r="I23" s="303">
        <f t="shared" si="6"/>
        <v>5.0458715596330278E-2</v>
      </c>
      <c r="J23" s="303">
        <f t="shared" si="7"/>
        <v>2.2110552763819097E-2</v>
      </c>
      <c r="K23" s="494">
        <v>28</v>
      </c>
      <c r="L23" s="303">
        <f t="shared" si="2"/>
        <v>1</v>
      </c>
      <c r="M23" s="303">
        <f t="shared" si="8"/>
        <v>2.8140703517587941E-2</v>
      </c>
      <c r="N23" s="304">
        <f t="shared" si="9"/>
        <v>2.8140703517587941E-2</v>
      </c>
    </row>
    <row r="24" spans="1:14" s="83" customFormat="1" ht="13.5" x14ac:dyDescent="0.2">
      <c r="A24" s="455"/>
      <c r="B24" s="256" t="s">
        <v>17</v>
      </c>
      <c r="C24" s="314">
        <v>3</v>
      </c>
      <c r="D24" s="303">
        <f t="shared" si="0"/>
        <v>0.75</v>
      </c>
      <c r="E24" s="303">
        <f t="shared" si="3"/>
        <v>5.3667262969588547E-3</v>
      </c>
      <c r="F24" s="303">
        <f t="shared" si="4"/>
        <v>3.015075376884422E-3</v>
      </c>
      <c r="G24" s="494">
        <f t="shared" si="5"/>
        <v>1</v>
      </c>
      <c r="H24" s="303">
        <f t="shared" si="1"/>
        <v>0.25</v>
      </c>
      <c r="I24" s="303">
        <f t="shared" si="6"/>
        <v>2.2935779816513763E-3</v>
      </c>
      <c r="J24" s="303">
        <f t="shared" si="7"/>
        <v>1.0050251256281408E-3</v>
      </c>
      <c r="K24" s="494">
        <v>4</v>
      </c>
      <c r="L24" s="303">
        <f t="shared" si="2"/>
        <v>1</v>
      </c>
      <c r="M24" s="303">
        <f t="shared" si="8"/>
        <v>4.0201005025125632E-3</v>
      </c>
      <c r="N24" s="304">
        <f t="shared" si="9"/>
        <v>4.0201005025125632E-3</v>
      </c>
    </row>
    <row r="25" spans="1:14" s="83" customFormat="1" ht="13.5" x14ac:dyDescent="0.2">
      <c r="A25" s="455"/>
      <c r="B25" s="256" t="s">
        <v>138</v>
      </c>
      <c r="C25" s="314">
        <v>3</v>
      </c>
      <c r="D25" s="303">
        <f t="shared" si="0"/>
        <v>0.6</v>
      </c>
      <c r="E25" s="303">
        <f t="shared" si="3"/>
        <v>5.3667262969588547E-3</v>
      </c>
      <c r="F25" s="303">
        <f t="shared" si="4"/>
        <v>3.015075376884422E-3</v>
      </c>
      <c r="G25" s="494">
        <f t="shared" si="5"/>
        <v>2</v>
      </c>
      <c r="H25" s="303">
        <f t="shared" si="1"/>
        <v>0.4</v>
      </c>
      <c r="I25" s="303">
        <f t="shared" si="6"/>
        <v>4.5871559633027525E-3</v>
      </c>
      <c r="J25" s="303">
        <f t="shared" si="7"/>
        <v>2.0100502512562816E-3</v>
      </c>
      <c r="K25" s="494">
        <v>5</v>
      </c>
      <c r="L25" s="303">
        <f t="shared" si="2"/>
        <v>1</v>
      </c>
      <c r="M25" s="303">
        <f t="shared" si="8"/>
        <v>5.0251256281407036E-3</v>
      </c>
      <c r="N25" s="304">
        <f t="shared" si="9"/>
        <v>5.0251256281407036E-3</v>
      </c>
    </row>
    <row r="26" spans="1:14" s="83" customFormat="1" ht="13.5" x14ac:dyDescent="0.2">
      <c r="A26" s="455"/>
      <c r="B26" s="256" t="s">
        <v>18</v>
      </c>
      <c r="C26" s="314">
        <v>13</v>
      </c>
      <c r="D26" s="303">
        <f t="shared" si="0"/>
        <v>1</v>
      </c>
      <c r="E26" s="303">
        <f t="shared" si="3"/>
        <v>2.3255813953488372E-2</v>
      </c>
      <c r="F26" s="303">
        <f t="shared" si="4"/>
        <v>1.3065326633165829E-2</v>
      </c>
      <c r="G26" s="494">
        <f t="shared" si="5"/>
        <v>0</v>
      </c>
      <c r="H26" s="303">
        <f t="shared" si="1"/>
        <v>0</v>
      </c>
      <c r="I26" s="303">
        <f t="shared" si="6"/>
        <v>0</v>
      </c>
      <c r="J26" s="303">
        <f t="shared" si="7"/>
        <v>0</v>
      </c>
      <c r="K26" s="494">
        <v>13</v>
      </c>
      <c r="L26" s="303">
        <f t="shared" si="2"/>
        <v>1</v>
      </c>
      <c r="M26" s="303">
        <f t="shared" si="8"/>
        <v>1.3065326633165829E-2</v>
      </c>
      <c r="N26" s="304">
        <f t="shared" si="9"/>
        <v>1.3065326633165829E-2</v>
      </c>
    </row>
    <row r="27" spans="1:14" s="83" customFormat="1" ht="13.5" x14ac:dyDescent="0.2">
      <c r="A27" s="455"/>
      <c r="B27" s="256" t="s">
        <v>19</v>
      </c>
      <c r="C27" s="314">
        <v>14</v>
      </c>
      <c r="D27" s="303">
        <f t="shared" si="0"/>
        <v>0.93333333333333335</v>
      </c>
      <c r="E27" s="303">
        <f t="shared" si="3"/>
        <v>2.5044722719141325E-2</v>
      </c>
      <c r="F27" s="303">
        <f t="shared" si="4"/>
        <v>1.407035175879397E-2</v>
      </c>
      <c r="G27" s="494">
        <f t="shared" si="5"/>
        <v>1</v>
      </c>
      <c r="H27" s="303">
        <f t="shared" si="1"/>
        <v>6.6666666666666666E-2</v>
      </c>
      <c r="I27" s="303">
        <f t="shared" si="6"/>
        <v>2.2935779816513763E-3</v>
      </c>
      <c r="J27" s="303">
        <f t="shared" si="7"/>
        <v>1.0050251256281408E-3</v>
      </c>
      <c r="K27" s="494">
        <v>15</v>
      </c>
      <c r="L27" s="303">
        <f t="shared" si="2"/>
        <v>1</v>
      </c>
      <c r="M27" s="303">
        <f t="shared" si="8"/>
        <v>1.507537688442211E-2</v>
      </c>
      <c r="N27" s="304">
        <f t="shared" si="9"/>
        <v>1.507537688442211E-2</v>
      </c>
    </row>
    <row r="28" spans="1:14" s="83" customFormat="1" ht="13.5" x14ac:dyDescent="0.2">
      <c r="A28" s="455"/>
      <c r="B28" s="256" t="s">
        <v>20</v>
      </c>
      <c r="C28" s="314">
        <v>18</v>
      </c>
      <c r="D28" s="303">
        <f t="shared" si="0"/>
        <v>0.6428571428571429</v>
      </c>
      <c r="E28" s="303">
        <f t="shared" si="3"/>
        <v>3.2200357781753133E-2</v>
      </c>
      <c r="F28" s="303">
        <f t="shared" si="4"/>
        <v>1.8090452261306532E-2</v>
      </c>
      <c r="G28" s="494">
        <f t="shared" si="5"/>
        <v>10</v>
      </c>
      <c r="H28" s="303">
        <f t="shared" si="1"/>
        <v>0.35714285714285715</v>
      </c>
      <c r="I28" s="303">
        <f t="shared" si="6"/>
        <v>2.2935779816513763E-2</v>
      </c>
      <c r="J28" s="303">
        <f t="shared" si="7"/>
        <v>1.0050251256281407E-2</v>
      </c>
      <c r="K28" s="494">
        <v>28</v>
      </c>
      <c r="L28" s="303">
        <f t="shared" si="2"/>
        <v>1</v>
      </c>
      <c r="M28" s="303">
        <f t="shared" si="8"/>
        <v>2.8140703517587941E-2</v>
      </c>
      <c r="N28" s="304">
        <f t="shared" si="9"/>
        <v>2.8140703517587941E-2</v>
      </c>
    </row>
    <row r="29" spans="1:14" s="83" customFormat="1" ht="13.5" x14ac:dyDescent="0.2">
      <c r="A29" s="455"/>
      <c r="B29" s="256" t="s">
        <v>36</v>
      </c>
      <c r="C29" s="314">
        <v>10</v>
      </c>
      <c r="D29" s="303">
        <f t="shared" si="0"/>
        <v>0.4</v>
      </c>
      <c r="E29" s="303">
        <f t="shared" si="3"/>
        <v>1.7889087656529516E-2</v>
      </c>
      <c r="F29" s="303">
        <f t="shared" si="4"/>
        <v>1.0050251256281407E-2</v>
      </c>
      <c r="G29" s="494">
        <f t="shared" si="5"/>
        <v>15</v>
      </c>
      <c r="H29" s="303">
        <f t="shared" si="1"/>
        <v>0.6</v>
      </c>
      <c r="I29" s="303">
        <f t="shared" si="6"/>
        <v>3.4403669724770644E-2</v>
      </c>
      <c r="J29" s="303">
        <f t="shared" si="7"/>
        <v>1.507537688442211E-2</v>
      </c>
      <c r="K29" s="494">
        <v>25</v>
      </c>
      <c r="L29" s="303">
        <f t="shared" si="2"/>
        <v>1</v>
      </c>
      <c r="M29" s="303">
        <f t="shared" si="8"/>
        <v>2.5125628140703519E-2</v>
      </c>
      <c r="N29" s="304">
        <f t="shared" si="9"/>
        <v>2.5125628140703519E-2</v>
      </c>
    </row>
    <row r="30" spans="1:14" s="83" customFormat="1" ht="13.5" x14ac:dyDescent="0.2">
      <c r="A30" s="455"/>
      <c r="B30" s="256" t="s">
        <v>37</v>
      </c>
      <c r="C30" s="314">
        <v>9</v>
      </c>
      <c r="D30" s="303">
        <f t="shared" si="0"/>
        <v>0.3</v>
      </c>
      <c r="E30" s="303">
        <f t="shared" si="3"/>
        <v>1.6100178890876567E-2</v>
      </c>
      <c r="F30" s="303">
        <f t="shared" si="4"/>
        <v>9.0452261306532659E-3</v>
      </c>
      <c r="G30" s="494">
        <f t="shared" si="5"/>
        <v>21</v>
      </c>
      <c r="H30" s="303">
        <f t="shared" si="1"/>
        <v>0.7</v>
      </c>
      <c r="I30" s="303">
        <f t="shared" si="6"/>
        <v>4.8165137614678902E-2</v>
      </c>
      <c r="J30" s="303">
        <f t="shared" si="7"/>
        <v>2.1105527638190954E-2</v>
      </c>
      <c r="K30" s="494">
        <v>30</v>
      </c>
      <c r="L30" s="303">
        <f t="shared" si="2"/>
        <v>1</v>
      </c>
      <c r="M30" s="303">
        <f t="shared" si="8"/>
        <v>3.015075376884422E-2</v>
      </c>
      <c r="N30" s="304">
        <f t="shared" si="9"/>
        <v>3.015075376884422E-2</v>
      </c>
    </row>
    <row r="31" spans="1:14" s="83" customFormat="1" ht="13.5" x14ac:dyDescent="0.2">
      <c r="A31" s="455"/>
      <c r="B31" s="256" t="s">
        <v>40</v>
      </c>
      <c r="C31" s="314">
        <v>7</v>
      </c>
      <c r="D31" s="303">
        <f t="shared" si="0"/>
        <v>0.125</v>
      </c>
      <c r="E31" s="303">
        <f t="shared" si="3"/>
        <v>1.2522361359570662E-2</v>
      </c>
      <c r="F31" s="303">
        <f t="shared" si="4"/>
        <v>7.0351758793969852E-3</v>
      </c>
      <c r="G31" s="494">
        <f t="shared" si="5"/>
        <v>49</v>
      </c>
      <c r="H31" s="303">
        <f t="shared" si="1"/>
        <v>0.875</v>
      </c>
      <c r="I31" s="303">
        <f t="shared" si="6"/>
        <v>0.11238532110091744</v>
      </c>
      <c r="J31" s="303">
        <f t="shared" si="7"/>
        <v>4.9246231155778891E-2</v>
      </c>
      <c r="K31" s="494">
        <v>56</v>
      </c>
      <c r="L31" s="303">
        <f t="shared" si="2"/>
        <v>1</v>
      </c>
      <c r="M31" s="303">
        <f t="shared" si="8"/>
        <v>5.6281407035175882E-2</v>
      </c>
      <c r="N31" s="304">
        <f t="shared" si="9"/>
        <v>5.6281407035175882E-2</v>
      </c>
    </row>
    <row r="32" spans="1:14" s="83" customFormat="1" ht="13.5" x14ac:dyDescent="0.2">
      <c r="A32" s="455"/>
      <c r="B32" s="256" t="s">
        <v>21</v>
      </c>
      <c r="C32" s="314">
        <v>13</v>
      </c>
      <c r="D32" s="303">
        <f t="shared" si="0"/>
        <v>0.56521739130434778</v>
      </c>
      <c r="E32" s="303">
        <f t="shared" si="3"/>
        <v>2.3255813953488372E-2</v>
      </c>
      <c r="F32" s="303">
        <f t="shared" si="4"/>
        <v>1.3065326633165829E-2</v>
      </c>
      <c r="G32" s="494">
        <f t="shared" si="5"/>
        <v>10</v>
      </c>
      <c r="H32" s="303">
        <f t="shared" si="1"/>
        <v>0.43478260869565216</v>
      </c>
      <c r="I32" s="303">
        <f t="shared" si="6"/>
        <v>2.2935779816513763E-2</v>
      </c>
      <c r="J32" s="303">
        <f t="shared" si="7"/>
        <v>1.0050251256281407E-2</v>
      </c>
      <c r="K32" s="494">
        <v>23</v>
      </c>
      <c r="L32" s="303">
        <f t="shared" si="2"/>
        <v>1</v>
      </c>
      <c r="M32" s="303">
        <f t="shared" si="8"/>
        <v>2.3115577889447236E-2</v>
      </c>
      <c r="N32" s="304">
        <f t="shared" si="9"/>
        <v>2.3115577889447236E-2</v>
      </c>
    </row>
    <row r="33" spans="1:14" s="83" customFormat="1" ht="13.5" x14ac:dyDescent="0.2">
      <c r="A33" s="455"/>
      <c r="B33" s="256" t="s">
        <v>7</v>
      </c>
      <c r="C33" s="314">
        <v>33</v>
      </c>
      <c r="D33" s="303">
        <f t="shared" si="0"/>
        <v>0.532258064516129</v>
      </c>
      <c r="E33" s="303">
        <f t="shared" si="3"/>
        <v>5.9033989266547404E-2</v>
      </c>
      <c r="F33" s="303">
        <f t="shared" si="4"/>
        <v>3.3165829145728645E-2</v>
      </c>
      <c r="G33" s="494">
        <f t="shared" si="5"/>
        <v>29</v>
      </c>
      <c r="H33" s="303">
        <f t="shared" si="1"/>
        <v>0.46774193548387094</v>
      </c>
      <c r="I33" s="303">
        <f t="shared" si="6"/>
        <v>6.6513761467889912E-2</v>
      </c>
      <c r="J33" s="303">
        <f t="shared" si="7"/>
        <v>2.914572864321608E-2</v>
      </c>
      <c r="K33" s="494">
        <v>62</v>
      </c>
      <c r="L33" s="303">
        <f t="shared" si="2"/>
        <v>1</v>
      </c>
      <c r="M33" s="303">
        <f t="shared" si="8"/>
        <v>6.2311557788944726E-2</v>
      </c>
      <c r="N33" s="304">
        <f t="shared" si="9"/>
        <v>6.2311557788944726E-2</v>
      </c>
    </row>
    <row r="34" spans="1:14" s="83" customFormat="1" ht="13.5" x14ac:dyDescent="0.2">
      <c r="A34" s="455"/>
      <c r="B34" s="256" t="s">
        <v>32</v>
      </c>
      <c r="C34" s="314">
        <v>14</v>
      </c>
      <c r="D34" s="303">
        <f t="shared" si="0"/>
        <v>0.82352941176470584</v>
      </c>
      <c r="E34" s="303">
        <f t="shared" si="3"/>
        <v>2.5044722719141325E-2</v>
      </c>
      <c r="F34" s="303">
        <f t="shared" si="4"/>
        <v>1.407035175879397E-2</v>
      </c>
      <c r="G34" s="494">
        <f t="shared" si="5"/>
        <v>3</v>
      </c>
      <c r="H34" s="303">
        <f t="shared" si="1"/>
        <v>0.17647058823529413</v>
      </c>
      <c r="I34" s="303">
        <f t="shared" si="6"/>
        <v>6.8807339449541288E-3</v>
      </c>
      <c r="J34" s="303">
        <f t="shared" si="7"/>
        <v>3.015075376884422E-3</v>
      </c>
      <c r="K34" s="494">
        <v>17</v>
      </c>
      <c r="L34" s="303">
        <f t="shared" si="2"/>
        <v>1</v>
      </c>
      <c r="M34" s="303">
        <f t="shared" si="8"/>
        <v>1.7085427135678392E-2</v>
      </c>
      <c r="N34" s="304">
        <f t="shared" si="9"/>
        <v>1.7085427135678392E-2</v>
      </c>
    </row>
    <row r="35" spans="1:14" s="83" customFormat="1" ht="13.5" x14ac:dyDescent="0.2">
      <c r="A35" s="455"/>
      <c r="B35" s="256" t="s">
        <v>3</v>
      </c>
      <c r="C35" s="314">
        <v>16</v>
      </c>
      <c r="D35" s="303">
        <f t="shared" si="0"/>
        <v>0.88888888888888884</v>
      </c>
      <c r="E35" s="303">
        <f t="shared" si="3"/>
        <v>2.8622540250447227E-2</v>
      </c>
      <c r="F35" s="303">
        <f t="shared" si="4"/>
        <v>1.6080402010050253E-2</v>
      </c>
      <c r="G35" s="494">
        <f t="shared" si="5"/>
        <v>2</v>
      </c>
      <c r="H35" s="303">
        <f t="shared" si="1"/>
        <v>0.1111111111111111</v>
      </c>
      <c r="I35" s="303">
        <f t="shared" si="6"/>
        <v>4.5871559633027525E-3</v>
      </c>
      <c r="J35" s="303">
        <f t="shared" si="7"/>
        <v>2.0100502512562816E-3</v>
      </c>
      <c r="K35" s="494">
        <v>18</v>
      </c>
      <c r="L35" s="303">
        <f t="shared" si="2"/>
        <v>1</v>
      </c>
      <c r="M35" s="303">
        <f t="shared" si="8"/>
        <v>1.8090452261306532E-2</v>
      </c>
      <c r="N35" s="304">
        <f t="shared" si="9"/>
        <v>1.8090452261306532E-2</v>
      </c>
    </row>
    <row r="36" spans="1:14" s="83" customFormat="1" ht="13.5" x14ac:dyDescent="0.2">
      <c r="A36" s="455"/>
      <c r="B36" s="256" t="s">
        <v>139</v>
      </c>
      <c r="C36" s="314">
        <v>18</v>
      </c>
      <c r="D36" s="303">
        <f t="shared" si="0"/>
        <v>0.94736842105263153</v>
      </c>
      <c r="E36" s="303">
        <f t="shared" si="3"/>
        <v>3.2200357781753133E-2</v>
      </c>
      <c r="F36" s="303">
        <f t="shared" si="4"/>
        <v>1.8090452261306532E-2</v>
      </c>
      <c r="G36" s="494">
        <f t="shared" si="5"/>
        <v>1</v>
      </c>
      <c r="H36" s="303">
        <f t="shared" si="1"/>
        <v>5.2631578947368418E-2</v>
      </c>
      <c r="I36" s="303">
        <f t="shared" si="6"/>
        <v>2.2935779816513763E-3</v>
      </c>
      <c r="J36" s="303">
        <f t="shared" si="7"/>
        <v>1.0050251256281408E-3</v>
      </c>
      <c r="K36" s="494">
        <v>19</v>
      </c>
      <c r="L36" s="303">
        <f t="shared" si="2"/>
        <v>1</v>
      </c>
      <c r="M36" s="303">
        <f t="shared" si="8"/>
        <v>1.9095477386934675E-2</v>
      </c>
      <c r="N36" s="304">
        <f t="shared" si="9"/>
        <v>1.9095477386934675E-2</v>
      </c>
    </row>
    <row r="37" spans="1:14" s="83" customFormat="1" ht="13.5" x14ac:dyDescent="0.25">
      <c r="A37" s="455"/>
      <c r="B37" s="255"/>
      <c r="C37" s="460"/>
      <c r="D37" s="303"/>
      <c r="E37" s="495"/>
      <c r="F37" s="495"/>
      <c r="G37" s="496"/>
      <c r="H37" s="303"/>
      <c r="I37" s="495"/>
      <c r="J37" s="495"/>
      <c r="K37" s="496"/>
      <c r="L37" s="303"/>
      <c r="M37" s="495"/>
      <c r="N37" s="497"/>
    </row>
    <row r="38" spans="1:14" s="83" customFormat="1" ht="13.5" x14ac:dyDescent="0.25">
      <c r="A38" s="463"/>
      <c r="B38" s="498" t="s">
        <v>22</v>
      </c>
      <c r="C38" s="465">
        <f>SUM(C7:C37)</f>
        <v>559</v>
      </c>
      <c r="D38" s="466">
        <f>C38/$K38</f>
        <v>0.56180904522613062</v>
      </c>
      <c r="E38" s="310">
        <v>1</v>
      </c>
      <c r="F38" s="466">
        <f>C38/$K$38</f>
        <v>0.56180904522613062</v>
      </c>
      <c r="G38" s="499">
        <f>SUM(G7:G36)</f>
        <v>436</v>
      </c>
      <c r="H38" s="466">
        <f>G38/$K38</f>
        <v>0.43819095477386932</v>
      </c>
      <c r="I38" s="310">
        <v>1</v>
      </c>
      <c r="J38" s="466">
        <f>G38/$K$38</f>
        <v>0.43819095477386932</v>
      </c>
      <c r="K38" s="499">
        <f>SUM(K7:K36)</f>
        <v>995</v>
      </c>
      <c r="L38" s="466">
        <f>K38/$K38</f>
        <v>1</v>
      </c>
      <c r="M38" s="310">
        <v>1</v>
      </c>
      <c r="N38" s="312">
        <f>K38/$K$38</f>
        <v>1</v>
      </c>
    </row>
    <row r="39" spans="1:14" s="83" customFormat="1" ht="13.5" x14ac:dyDescent="0.25">
      <c r="A39" s="123"/>
      <c r="B39" s="122"/>
      <c r="C39" s="123"/>
      <c r="D39" s="122"/>
      <c r="E39" s="122"/>
      <c r="F39" s="122"/>
      <c r="G39" s="123"/>
      <c r="H39" s="122"/>
      <c r="I39" s="122"/>
      <c r="J39" s="122"/>
      <c r="K39" s="123"/>
      <c r="L39" s="122"/>
      <c r="M39" s="122"/>
      <c r="N39" s="122"/>
    </row>
    <row r="40" spans="1:14" s="83" customFormat="1" ht="13.5" x14ac:dyDescent="0.25">
      <c r="A40" s="123"/>
      <c r="B40" s="122"/>
      <c r="C40" s="123"/>
      <c r="D40" s="122"/>
      <c r="E40" s="122"/>
      <c r="F40" s="122"/>
      <c r="G40" s="123"/>
      <c r="H40" s="122"/>
      <c r="I40" s="122"/>
      <c r="J40" s="122"/>
      <c r="K40" s="123"/>
      <c r="L40" s="122"/>
      <c r="M40" s="122"/>
      <c r="N40" s="122"/>
    </row>
    <row r="41" spans="1:14" s="221" customFormat="1" ht="13.5" thickBot="1" x14ac:dyDescent="0.25">
      <c r="A41" s="7" t="s">
        <v>75</v>
      </c>
      <c r="F41" s="222" t="s">
        <v>89</v>
      </c>
      <c r="G41" s="222"/>
      <c r="H41" s="222"/>
      <c r="I41" s="222"/>
      <c r="J41" s="222" t="s">
        <v>90</v>
      </c>
    </row>
    <row r="42" spans="1:14" x14ac:dyDescent="0.2">
      <c r="A42" s="685" t="s">
        <v>0</v>
      </c>
      <c r="B42" s="685" t="s">
        <v>0</v>
      </c>
      <c r="C42" s="645" t="s">
        <v>135</v>
      </c>
      <c r="D42" s="645"/>
      <c r="E42" s="645"/>
      <c r="F42" s="645"/>
      <c r="G42" s="645"/>
      <c r="H42" s="645"/>
      <c r="I42" s="645"/>
      <c r="J42" s="645"/>
      <c r="K42" s="645"/>
      <c r="L42" s="645"/>
      <c r="M42" s="645"/>
      <c r="N42" s="645"/>
    </row>
    <row r="43" spans="1:14" x14ac:dyDescent="0.2">
      <c r="A43" s="686"/>
      <c r="B43" s="686"/>
      <c r="C43" s="682" t="s">
        <v>89</v>
      </c>
      <c r="D43" s="683"/>
      <c r="E43" s="683"/>
      <c r="F43" s="683"/>
      <c r="G43" s="683" t="s">
        <v>90</v>
      </c>
      <c r="H43" s="683"/>
      <c r="I43" s="683"/>
      <c r="J43" s="683"/>
      <c r="K43" s="683" t="s">
        <v>22</v>
      </c>
      <c r="L43" s="683"/>
      <c r="M43" s="683"/>
      <c r="N43" s="684"/>
    </row>
    <row r="44" spans="1:14" ht="12.75" thickBot="1" x14ac:dyDescent="0.25">
      <c r="A44" s="687"/>
      <c r="B44" s="687"/>
      <c r="C44" s="127" t="s">
        <v>53</v>
      </c>
      <c r="D44" s="128" t="s">
        <v>54</v>
      </c>
      <c r="E44" s="128" t="s">
        <v>55</v>
      </c>
      <c r="F44" s="128" t="s">
        <v>60</v>
      </c>
      <c r="G44" s="128" t="s">
        <v>53</v>
      </c>
      <c r="H44" s="128" t="s">
        <v>54</v>
      </c>
      <c r="I44" s="128" t="s">
        <v>55</v>
      </c>
      <c r="J44" s="128" t="s">
        <v>60</v>
      </c>
      <c r="K44" s="128" t="s">
        <v>53</v>
      </c>
      <c r="L44" s="128" t="s">
        <v>54</v>
      </c>
      <c r="M44" s="128" t="s">
        <v>55</v>
      </c>
      <c r="N44" s="129" t="s">
        <v>60</v>
      </c>
    </row>
    <row r="45" spans="1:14" ht="13.5" x14ac:dyDescent="0.25">
      <c r="A45" s="230" t="s">
        <v>26</v>
      </c>
      <c r="B45" s="130" t="s">
        <v>1</v>
      </c>
      <c r="C45" s="131">
        <v>21</v>
      </c>
      <c r="D45" s="125">
        <v>0.67700000000000005</v>
      </c>
      <c r="E45" s="125">
        <v>4.7E-2</v>
      </c>
      <c r="F45" s="125">
        <v>2.5999999999999999E-2</v>
      </c>
      <c r="G45" s="132">
        <v>10</v>
      </c>
      <c r="H45" s="125">
        <v>0.32300000000000001</v>
      </c>
      <c r="I45" s="125">
        <v>2.8000000000000001E-2</v>
      </c>
      <c r="J45" s="125">
        <v>1.2999999999999999E-2</v>
      </c>
      <c r="K45" s="132">
        <v>31</v>
      </c>
      <c r="L45" s="125">
        <v>1</v>
      </c>
      <c r="M45" s="125">
        <v>3.9E-2</v>
      </c>
      <c r="N45" s="133">
        <v>3.9E-2</v>
      </c>
    </row>
    <row r="46" spans="1:14" ht="13.5" x14ac:dyDescent="0.25">
      <c r="A46" s="116"/>
      <c r="B46" s="134" t="s">
        <v>2</v>
      </c>
      <c r="C46" s="135">
        <v>13</v>
      </c>
      <c r="D46" s="136">
        <v>0.92900000000000005</v>
      </c>
      <c r="E46" s="136">
        <v>2.9000000000000001E-2</v>
      </c>
      <c r="F46" s="136">
        <v>1.6E-2</v>
      </c>
      <c r="G46" s="137">
        <v>1</v>
      </c>
      <c r="H46" s="136">
        <v>7.0999999999999994E-2</v>
      </c>
      <c r="I46" s="136">
        <v>3.0000000000000001E-3</v>
      </c>
      <c r="J46" s="136">
        <v>1E-3</v>
      </c>
      <c r="K46" s="137">
        <v>14</v>
      </c>
      <c r="L46" s="136">
        <v>1</v>
      </c>
      <c r="M46" s="136">
        <v>1.7999999999999999E-2</v>
      </c>
      <c r="N46" s="138">
        <v>1.7999999999999999E-2</v>
      </c>
    </row>
    <row r="47" spans="1:14" ht="13.5" x14ac:dyDescent="0.25">
      <c r="A47" s="116"/>
      <c r="B47" s="134" t="s">
        <v>13</v>
      </c>
      <c r="C47" s="135">
        <v>8</v>
      </c>
      <c r="D47" s="136">
        <v>0.57099999999999995</v>
      </c>
      <c r="E47" s="136">
        <v>1.7999999999999999E-2</v>
      </c>
      <c r="F47" s="136">
        <v>0.01</v>
      </c>
      <c r="G47" s="137">
        <v>6</v>
      </c>
      <c r="H47" s="136">
        <v>0.42899999999999999</v>
      </c>
      <c r="I47" s="136">
        <v>1.7000000000000001E-2</v>
      </c>
      <c r="J47" s="136">
        <v>8.0000000000000002E-3</v>
      </c>
      <c r="K47" s="137">
        <v>14</v>
      </c>
      <c r="L47" s="136">
        <v>1</v>
      </c>
      <c r="M47" s="136">
        <v>1.7999999999999999E-2</v>
      </c>
      <c r="N47" s="138">
        <v>1.7999999999999999E-2</v>
      </c>
    </row>
    <row r="48" spans="1:14" ht="13.5" x14ac:dyDescent="0.25">
      <c r="A48" s="116"/>
      <c r="B48" s="134" t="s">
        <v>4</v>
      </c>
      <c r="C48" s="135">
        <v>27</v>
      </c>
      <c r="D48" s="136">
        <v>0.41499999999999998</v>
      </c>
      <c r="E48" s="136">
        <v>6.0999999999999999E-2</v>
      </c>
      <c r="F48" s="136">
        <v>3.4000000000000002E-2</v>
      </c>
      <c r="G48" s="137">
        <v>38</v>
      </c>
      <c r="H48" s="136">
        <v>0.58499999999999996</v>
      </c>
      <c r="I48" s="136">
        <v>0.108</v>
      </c>
      <c r="J48" s="136">
        <v>4.8000000000000001E-2</v>
      </c>
      <c r="K48" s="137">
        <v>65</v>
      </c>
      <c r="L48" s="136">
        <v>1</v>
      </c>
      <c r="M48" s="136">
        <v>8.2000000000000003E-2</v>
      </c>
      <c r="N48" s="138">
        <v>8.2000000000000003E-2</v>
      </c>
    </row>
    <row r="49" spans="1:14" ht="13.5" x14ac:dyDescent="0.25">
      <c r="A49" s="116"/>
      <c r="B49" s="134" t="s">
        <v>6</v>
      </c>
      <c r="C49" s="135">
        <v>8</v>
      </c>
      <c r="D49" s="136">
        <v>0.8</v>
      </c>
      <c r="E49" s="136">
        <v>1.7999999999999999E-2</v>
      </c>
      <c r="F49" s="136">
        <v>0.01</v>
      </c>
      <c r="G49" s="137">
        <v>2</v>
      </c>
      <c r="H49" s="136">
        <v>0.2</v>
      </c>
      <c r="I49" s="136">
        <v>6.0000000000000001E-3</v>
      </c>
      <c r="J49" s="136">
        <v>3.0000000000000001E-3</v>
      </c>
      <c r="K49" s="137">
        <v>10</v>
      </c>
      <c r="L49" s="136">
        <v>1</v>
      </c>
      <c r="M49" s="136">
        <v>1.2999999999999999E-2</v>
      </c>
      <c r="N49" s="138">
        <v>1.2999999999999999E-2</v>
      </c>
    </row>
    <row r="50" spans="1:14" ht="13.5" x14ac:dyDescent="0.25">
      <c r="A50" s="116"/>
      <c r="B50" s="134" t="s">
        <v>8</v>
      </c>
      <c r="C50" s="135">
        <v>10</v>
      </c>
      <c r="D50" s="136">
        <v>0.66700000000000004</v>
      </c>
      <c r="E50" s="136">
        <v>2.3E-2</v>
      </c>
      <c r="F50" s="136">
        <v>1.2999999999999999E-2</v>
      </c>
      <c r="G50" s="137">
        <v>5</v>
      </c>
      <c r="H50" s="136">
        <v>0.33300000000000002</v>
      </c>
      <c r="I50" s="136">
        <v>1.4E-2</v>
      </c>
      <c r="J50" s="136">
        <v>6.0000000000000001E-3</v>
      </c>
      <c r="K50" s="137">
        <v>15</v>
      </c>
      <c r="L50" s="136">
        <v>1</v>
      </c>
      <c r="M50" s="136">
        <v>1.9E-2</v>
      </c>
      <c r="N50" s="138">
        <v>1.9E-2</v>
      </c>
    </row>
    <row r="51" spans="1:14" ht="13.5" x14ac:dyDescent="0.25">
      <c r="A51" s="116"/>
      <c r="B51" s="134" t="s">
        <v>9</v>
      </c>
      <c r="C51" s="135">
        <v>31</v>
      </c>
      <c r="D51" s="136">
        <v>0.88600000000000001</v>
      </c>
      <c r="E51" s="136">
        <v>7.0000000000000007E-2</v>
      </c>
      <c r="F51" s="136">
        <v>3.9E-2</v>
      </c>
      <c r="G51" s="137">
        <v>4</v>
      </c>
      <c r="H51" s="136">
        <v>0.114</v>
      </c>
      <c r="I51" s="136">
        <v>1.0999999999999999E-2</v>
      </c>
      <c r="J51" s="136">
        <v>5.0000000000000001E-3</v>
      </c>
      <c r="K51" s="137">
        <v>35</v>
      </c>
      <c r="L51" s="136">
        <v>1</v>
      </c>
      <c r="M51" s="136">
        <v>4.3999999999999997E-2</v>
      </c>
      <c r="N51" s="138">
        <v>4.3999999999999997E-2</v>
      </c>
    </row>
    <row r="52" spans="1:14" ht="13.5" x14ac:dyDescent="0.25">
      <c r="A52" s="116"/>
      <c r="B52" s="134" t="s">
        <v>10</v>
      </c>
      <c r="C52" s="135">
        <v>10</v>
      </c>
      <c r="D52" s="136">
        <v>0.435</v>
      </c>
      <c r="E52" s="136">
        <v>2.3E-2</v>
      </c>
      <c r="F52" s="136">
        <v>1.2999999999999999E-2</v>
      </c>
      <c r="G52" s="137">
        <v>13</v>
      </c>
      <c r="H52" s="136">
        <v>0.56499999999999995</v>
      </c>
      <c r="I52" s="136">
        <v>3.6999999999999998E-2</v>
      </c>
      <c r="J52" s="136">
        <v>1.6E-2</v>
      </c>
      <c r="K52" s="137">
        <v>23</v>
      </c>
      <c r="L52" s="136">
        <v>1</v>
      </c>
      <c r="M52" s="136">
        <v>2.9000000000000001E-2</v>
      </c>
      <c r="N52" s="138">
        <v>2.9000000000000001E-2</v>
      </c>
    </row>
    <row r="53" spans="1:14" ht="13.5" x14ac:dyDescent="0.25">
      <c r="A53" s="116"/>
      <c r="B53" s="134" t="s">
        <v>5</v>
      </c>
      <c r="C53" s="135">
        <v>87</v>
      </c>
      <c r="D53" s="136">
        <v>0.65900000000000003</v>
      </c>
      <c r="E53" s="136">
        <v>0.19600000000000001</v>
      </c>
      <c r="F53" s="136">
        <v>0.109</v>
      </c>
      <c r="G53" s="137">
        <v>45</v>
      </c>
      <c r="H53" s="136">
        <v>0.34100000000000003</v>
      </c>
      <c r="I53" s="136">
        <v>0.128</v>
      </c>
      <c r="J53" s="136">
        <v>5.7000000000000002E-2</v>
      </c>
      <c r="K53" s="137">
        <v>132</v>
      </c>
      <c r="L53" s="136">
        <v>1</v>
      </c>
      <c r="M53" s="136">
        <v>0.16600000000000001</v>
      </c>
      <c r="N53" s="138">
        <v>0.16600000000000001</v>
      </c>
    </row>
    <row r="54" spans="1:14" ht="13.5" x14ac:dyDescent="0.25">
      <c r="A54" s="116"/>
      <c r="B54" s="134" t="s">
        <v>12</v>
      </c>
      <c r="C54" s="135">
        <v>3</v>
      </c>
      <c r="D54" s="136">
        <v>0.214</v>
      </c>
      <c r="E54" s="136">
        <v>7.0000000000000001E-3</v>
      </c>
      <c r="F54" s="136">
        <v>4.0000000000000001E-3</v>
      </c>
      <c r="G54" s="137">
        <v>11</v>
      </c>
      <c r="H54" s="136">
        <v>0.78600000000000003</v>
      </c>
      <c r="I54" s="136">
        <v>3.1E-2</v>
      </c>
      <c r="J54" s="136">
        <v>1.4E-2</v>
      </c>
      <c r="K54" s="137">
        <v>14</v>
      </c>
      <c r="L54" s="136">
        <v>1</v>
      </c>
      <c r="M54" s="136">
        <v>1.7999999999999999E-2</v>
      </c>
      <c r="N54" s="138">
        <v>1.7999999999999999E-2</v>
      </c>
    </row>
    <row r="55" spans="1:14" ht="13.5" x14ac:dyDescent="0.25">
      <c r="A55" s="116"/>
      <c r="B55" s="134" t="s">
        <v>14</v>
      </c>
      <c r="C55" s="135">
        <v>33</v>
      </c>
      <c r="D55" s="136">
        <v>0.56899999999999995</v>
      </c>
      <c r="E55" s="136">
        <v>7.3999999999999996E-2</v>
      </c>
      <c r="F55" s="136">
        <v>4.2000000000000003E-2</v>
      </c>
      <c r="G55" s="137">
        <v>25</v>
      </c>
      <c r="H55" s="136">
        <v>0.43099999999999999</v>
      </c>
      <c r="I55" s="136">
        <v>7.0999999999999994E-2</v>
      </c>
      <c r="J55" s="136">
        <v>3.1E-2</v>
      </c>
      <c r="K55" s="137">
        <v>58</v>
      </c>
      <c r="L55" s="136">
        <v>1</v>
      </c>
      <c r="M55" s="136">
        <v>7.2999999999999995E-2</v>
      </c>
      <c r="N55" s="138">
        <v>7.2999999999999995E-2</v>
      </c>
    </row>
    <row r="56" spans="1:14" ht="13.5" x14ac:dyDescent="0.25">
      <c r="A56" s="116"/>
      <c r="B56" s="134" t="s">
        <v>15</v>
      </c>
      <c r="C56" s="135">
        <v>15</v>
      </c>
      <c r="D56" s="136">
        <v>0.33300000000000002</v>
      </c>
      <c r="E56" s="136">
        <v>3.4000000000000002E-2</v>
      </c>
      <c r="F56" s="136">
        <v>1.9E-2</v>
      </c>
      <c r="G56" s="137">
        <v>30</v>
      </c>
      <c r="H56" s="136">
        <v>0.66700000000000004</v>
      </c>
      <c r="I56" s="136">
        <v>8.5000000000000006E-2</v>
      </c>
      <c r="J56" s="136">
        <v>3.7999999999999999E-2</v>
      </c>
      <c r="K56" s="137">
        <v>45</v>
      </c>
      <c r="L56" s="136">
        <v>1</v>
      </c>
      <c r="M56" s="136">
        <v>5.7000000000000002E-2</v>
      </c>
      <c r="N56" s="138">
        <v>5.7000000000000002E-2</v>
      </c>
    </row>
    <row r="57" spans="1:14" ht="13.5" x14ac:dyDescent="0.25">
      <c r="A57" s="116"/>
      <c r="B57" s="134" t="s">
        <v>16</v>
      </c>
      <c r="C57" s="135">
        <v>38</v>
      </c>
      <c r="D57" s="136">
        <v>0.69099999999999995</v>
      </c>
      <c r="E57" s="136">
        <v>8.5999999999999993E-2</v>
      </c>
      <c r="F57" s="136">
        <v>4.8000000000000001E-2</v>
      </c>
      <c r="G57" s="137">
        <v>17</v>
      </c>
      <c r="H57" s="136">
        <v>0.309</v>
      </c>
      <c r="I57" s="136">
        <v>4.8000000000000001E-2</v>
      </c>
      <c r="J57" s="136">
        <v>2.1000000000000001E-2</v>
      </c>
      <c r="K57" s="137">
        <v>55</v>
      </c>
      <c r="L57" s="136">
        <v>1</v>
      </c>
      <c r="M57" s="136">
        <v>6.9000000000000006E-2</v>
      </c>
      <c r="N57" s="138">
        <v>6.9000000000000006E-2</v>
      </c>
    </row>
    <row r="58" spans="1:14" ht="13.5" x14ac:dyDescent="0.25">
      <c r="A58" s="116"/>
      <c r="B58" s="134" t="s">
        <v>17</v>
      </c>
      <c r="C58" s="135">
        <v>3</v>
      </c>
      <c r="D58" s="136">
        <v>0.15</v>
      </c>
      <c r="E58" s="136">
        <v>7.0000000000000001E-3</v>
      </c>
      <c r="F58" s="136">
        <v>4.0000000000000001E-3</v>
      </c>
      <c r="G58" s="137">
        <v>17</v>
      </c>
      <c r="H58" s="136">
        <v>0.85</v>
      </c>
      <c r="I58" s="136">
        <v>4.8000000000000001E-2</v>
      </c>
      <c r="J58" s="136">
        <v>2.1000000000000001E-2</v>
      </c>
      <c r="K58" s="137">
        <v>20</v>
      </c>
      <c r="L58" s="136">
        <v>1</v>
      </c>
      <c r="M58" s="136">
        <v>2.5000000000000001E-2</v>
      </c>
      <c r="N58" s="138">
        <v>2.5000000000000001E-2</v>
      </c>
    </row>
    <row r="59" spans="1:14" ht="13.5" x14ac:dyDescent="0.25">
      <c r="A59" s="116"/>
      <c r="B59" s="134" t="s">
        <v>138</v>
      </c>
      <c r="C59" s="135">
        <v>4</v>
      </c>
      <c r="D59" s="136">
        <v>1</v>
      </c>
      <c r="E59" s="136">
        <v>8.9999999999999993E-3</v>
      </c>
      <c r="F59" s="136">
        <v>5.0000000000000001E-3</v>
      </c>
      <c r="G59" s="137">
        <v>0</v>
      </c>
      <c r="H59" s="136">
        <v>0</v>
      </c>
      <c r="I59" s="136">
        <v>0</v>
      </c>
      <c r="J59" s="136">
        <v>0</v>
      </c>
      <c r="K59" s="137">
        <v>4</v>
      </c>
      <c r="L59" s="136">
        <v>1</v>
      </c>
      <c r="M59" s="136">
        <v>5.0000000000000001E-3</v>
      </c>
      <c r="N59" s="138">
        <v>5.0000000000000001E-3</v>
      </c>
    </row>
    <row r="60" spans="1:14" ht="13.5" x14ac:dyDescent="0.25">
      <c r="A60" s="116"/>
      <c r="B60" s="134" t="s">
        <v>18</v>
      </c>
      <c r="C60" s="135">
        <v>26</v>
      </c>
      <c r="D60" s="136">
        <v>0.96299999999999997</v>
      </c>
      <c r="E60" s="136">
        <v>5.8999999999999997E-2</v>
      </c>
      <c r="F60" s="136">
        <v>3.3000000000000002E-2</v>
      </c>
      <c r="G60" s="137">
        <v>1</v>
      </c>
      <c r="H60" s="136">
        <v>3.6999999999999998E-2</v>
      </c>
      <c r="I60" s="136">
        <v>3.0000000000000001E-3</v>
      </c>
      <c r="J60" s="136">
        <v>1E-3</v>
      </c>
      <c r="K60" s="137">
        <v>27</v>
      </c>
      <c r="L60" s="136">
        <v>1</v>
      </c>
      <c r="M60" s="136">
        <v>3.4000000000000002E-2</v>
      </c>
      <c r="N60" s="138">
        <v>3.4000000000000002E-2</v>
      </c>
    </row>
    <row r="61" spans="1:14" ht="13.5" x14ac:dyDescent="0.25">
      <c r="A61" s="116"/>
      <c r="B61" s="134" t="s">
        <v>19</v>
      </c>
      <c r="C61" s="135">
        <v>8</v>
      </c>
      <c r="D61" s="136">
        <v>1</v>
      </c>
      <c r="E61" s="136">
        <v>1.7999999999999999E-2</v>
      </c>
      <c r="F61" s="136">
        <v>0.01</v>
      </c>
      <c r="G61" s="137">
        <v>0</v>
      </c>
      <c r="H61" s="136">
        <v>0</v>
      </c>
      <c r="I61" s="136">
        <v>0</v>
      </c>
      <c r="J61" s="136">
        <v>0</v>
      </c>
      <c r="K61" s="137">
        <v>8</v>
      </c>
      <c r="L61" s="136">
        <v>1</v>
      </c>
      <c r="M61" s="136">
        <v>0.01</v>
      </c>
      <c r="N61" s="138">
        <v>0.01</v>
      </c>
    </row>
    <row r="62" spans="1:14" ht="13.5" x14ac:dyDescent="0.25">
      <c r="A62" s="116"/>
      <c r="B62" s="134" t="s">
        <v>20</v>
      </c>
      <c r="C62" s="135">
        <v>17</v>
      </c>
      <c r="D62" s="136">
        <v>0.41499999999999998</v>
      </c>
      <c r="E62" s="136">
        <v>3.7999999999999999E-2</v>
      </c>
      <c r="F62" s="136">
        <v>2.1000000000000001E-2</v>
      </c>
      <c r="G62" s="137">
        <v>24</v>
      </c>
      <c r="H62" s="136">
        <v>0.58499999999999996</v>
      </c>
      <c r="I62" s="136">
        <v>6.8000000000000005E-2</v>
      </c>
      <c r="J62" s="136">
        <v>0.03</v>
      </c>
      <c r="K62" s="137">
        <v>41</v>
      </c>
      <c r="L62" s="136">
        <v>1</v>
      </c>
      <c r="M62" s="136">
        <v>5.1999999999999998E-2</v>
      </c>
      <c r="N62" s="138">
        <v>5.1999999999999998E-2</v>
      </c>
    </row>
    <row r="63" spans="1:14" ht="13.5" x14ac:dyDescent="0.25">
      <c r="A63" s="116"/>
      <c r="B63" s="134" t="s">
        <v>57</v>
      </c>
      <c r="C63" s="135">
        <v>5</v>
      </c>
      <c r="D63" s="136">
        <v>8.2000000000000003E-2</v>
      </c>
      <c r="E63" s="136">
        <v>1.0999999999999999E-2</v>
      </c>
      <c r="F63" s="136">
        <v>6.0000000000000001E-3</v>
      </c>
      <c r="G63" s="137">
        <v>56</v>
      </c>
      <c r="H63" s="136">
        <v>0.91800000000000004</v>
      </c>
      <c r="I63" s="136">
        <v>0.16</v>
      </c>
      <c r="J63" s="136">
        <v>7.0000000000000007E-2</v>
      </c>
      <c r="K63" s="137">
        <v>61</v>
      </c>
      <c r="L63" s="136">
        <v>1</v>
      </c>
      <c r="M63" s="136">
        <v>7.6999999999999999E-2</v>
      </c>
      <c r="N63" s="138">
        <v>7.6999999999999999E-2</v>
      </c>
    </row>
    <row r="64" spans="1:14" ht="13.5" x14ac:dyDescent="0.25">
      <c r="A64" s="116"/>
      <c r="B64" s="134" t="s">
        <v>21</v>
      </c>
      <c r="C64" s="135">
        <v>12</v>
      </c>
      <c r="D64" s="136">
        <v>0.48</v>
      </c>
      <c r="E64" s="136">
        <v>2.7E-2</v>
      </c>
      <c r="F64" s="136">
        <v>1.4999999999999999E-2</v>
      </c>
      <c r="G64" s="137">
        <v>13</v>
      </c>
      <c r="H64" s="136">
        <v>0.52</v>
      </c>
      <c r="I64" s="136">
        <v>3.6999999999999998E-2</v>
      </c>
      <c r="J64" s="136">
        <v>1.6E-2</v>
      </c>
      <c r="K64" s="137">
        <v>25</v>
      </c>
      <c r="L64" s="136">
        <v>1</v>
      </c>
      <c r="M64" s="136">
        <v>3.1E-2</v>
      </c>
      <c r="N64" s="138">
        <v>3.1E-2</v>
      </c>
    </row>
    <row r="65" spans="1:14" ht="13.5" x14ac:dyDescent="0.25">
      <c r="A65" s="116"/>
      <c r="B65" s="134" t="s">
        <v>7</v>
      </c>
      <c r="C65" s="135">
        <v>35</v>
      </c>
      <c r="D65" s="136">
        <v>0.55600000000000005</v>
      </c>
      <c r="E65" s="136">
        <v>7.9000000000000001E-2</v>
      </c>
      <c r="F65" s="136">
        <v>4.3999999999999997E-2</v>
      </c>
      <c r="G65" s="137">
        <v>28</v>
      </c>
      <c r="H65" s="136">
        <v>0.44400000000000001</v>
      </c>
      <c r="I65" s="136">
        <v>0.08</v>
      </c>
      <c r="J65" s="136">
        <v>3.5000000000000003E-2</v>
      </c>
      <c r="K65" s="137">
        <v>63</v>
      </c>
      <c r="L65" s="136">
        <v>1</v>
      </c>
      <c r="M65" s="136">
        <v>7.9000000000000001E-2</v>
      </c>
      <c r="N65" s="138">
        <v>7.9000000000000001E-2</v>
      </c>
    </row>
    <row r="66" spans="1:14" ht="13.5" x14ac:dyDescent="0.25">
      <c r="A66" s="116"/>
      <c r="B66" s="134" t="s">
        <v>3</v>
      </c>
      <c r="C66" s="139">
        <v>22</v>
      </c>
      <c r="D66" s="140">
        <v>0.84599999999999997</v>
      </c>
      <c r="E66" s="140">
        <v>0.05</v>
      </c>
      <c r="F66" s="140">
        <v>2.8000000000000001E-2</v>
      </c>
      <c r="G66" s="141">
        <v>4</v>
      </c>
      <c r="H66" s="140">
        <v>0.154</v>
      </c>
      <c r="I66" s="140">
        <v>1.0999999999999999E-2</v>
      </c>
      <c r="J66" s="140">
        <v>5.0000000000000001E-3</v>
      </c>
      <c r="K66" s="141">
        <v>26</v>
      </c>
      <c r="L66" s="140">
        <v>1</v>
      </c>
      <c r="M66" s="140">
        <v>3.3000000000000002E-2</v>
      </c>
      <c r="N66" s="142">
        <v>3.3000000000000002E-2</v>
      </c>
    </row>
    <row r="67" spans="1:14" ht="13.5" x14ac:dyDescent="0.25">
      <c r="A67" s="116"/>
      <c r="B67" s="134" t="s">
        <v>139</v>
      </c>
      <c r="C67" s="135">
        <v>8</v>
      </c>
      <c r="D67" s="136">
        <v>0.88900000000000001</v>
      </c>
      <c r="E67" s="136">
        <v>1.7999999999999999E-2</v>
      </c>
      <c r="F67" s="136">
        <v>0.01</v>
      </c>
      <c r="G67" s="137">
        <v>1</v>
      </c>
      <c r="H67" s="136">
        <v>0.111</v>
      </c>
      <c r="I67" s="136">
        <v>3.0000000000000001E-3</v>
      </c>
      <c r="J67" s="136">
        <v>1E-3</v>
      </c>
      <c r="K67" s="137">
        <v>9</v>
      </c>
      <c r="L67" s="136">
        <v>1</v>
      </c>
      <c r="M67" s="136">
        <v>1.0999999999999999E-2</v>
      </c>
      <c r="N67" s="138">
        <v>1.0999999999999999E-2</v>
      </c>
    </row>
    <row r="68" spans="1:14" ht="13.5" x14ac:dyDescent="0.25">
      <c r="A68" s="116"/>
      <c r="B68" s="117"/>
      <c r="C68" s="139"/>
      <c r="D68" s="140"/>
      <c r="E68" s="140"/>
      <c r="F68" s="140"/>
      <c r="G68" s="141"/>
      <c r="H68" s="140"/>
      <c r="I68" s="140"/>
      <c r="J68" s="140"/>
      <c r="K68" s="141"/>
      <c r="L68" s="140"/>
      <c r="M68" s="140"/>
      <c r="N68" s="142"/>
    </row>
    <row r="69" spans="1:14" ht="14.25" thickBot="1" x14ac:dyDescent="0.3">
      <c r="A69" s="231"/>
      <c r="B69" s="118" t="s">
        <v>22</v>
      </c>
      <c r="C69" s="124">
        <v>444</v>
      </c>
      <c r="D69" s="119">
        <v>0.55800000000000005</v>
      </c>
      <c r="E69" s="119">
        <v>1</v>
      </c>
      <c r="F69" s="119">
        <v>0.55800000000000005</v>
      </c>
      <c r="G69" s="126">
        <v>351</v>
      </c>
      <c r="H69" s="119">
        <v>0.442</v>
      </c>
      <c r="I69" s="119">
        <v>1</v>
      </c>
      <c r="J69" s="119">
        <v>0.442</v>
      </c>
      <c r="K69" s="126">
        <v>795</v>
      </c>
      <c r="L69" s="119">
        <v>1</v>
      </c>
      <c r="M69" s="119">
        <v>1</v>
      </c>
      <c r="N69" s="120">
        <v>1</v>
      </c>
    </row>
    <row r="70" spans="1:14" ht="13.5" x14ac:dyDescent="0.25">
      <c r="A70" s="143"/>
      <c r="B70" s="144"/>
      <c r="C70" s="123"/>
      <c r="D70" s="122"/>
      <c r="E70" s="122"/>
      <c r="F70" s="122"/>
      <c r="G70" s="123"/>
      <c r="H70" s="122"/>
      <c r="I70" s="122"/>
      <c r="J70" s="122"/>
      <c r="K70" s="123"/>
      <c r="L70" s="122"/>
      <c r="M70" s="122"/>
      <c r="N70" s="122"/>
    </row>
    <row r="71" spans="1:14" ht="12.75" x14ac:dyDescent="0.2">
      <c r="A71" s="7" t="s">
        <v>63</v>
      </c>
      <c r="F71" s="145" t="s">
        <v>89</v>
      </c>
      <c r="G71" s="145"/>
      <c r="H71" s="145"/>
      <c r="I71" s="145"/>
      <c r="J71" s="145" t="s">
        <v>90</v>
      </c>
    </row>
    <row r="72" spans="1:14" ht="12" customHeight="1" x14ac:dyDescent="0.2">
      <c r="A72" s="325"/>
      <c r="B72" s="326"/>
      <c r="C72" s="584" t="s">
        <v>135</v>
      </c>
      <c r="D72" s="667"/>
      <c r="E72" s="667"/>
      <c r="F72" s="667"/>
      <c r="G72" s="668"/>
      <c r="H72" s="146"/>
    </row>
    <row r="73" spans="1:14" x14ac:dyDescent="0.2">
      <c r="A73" s="327"/>
      <c r="B73" s="328"/>
      <c r="C73" s="581" t="s">
        <v>91</v>
      </c>
      <c r="D73" s="669"/>
      <c r="E73" s="669"/>
      <c r="F73" s="669"/>
      <c r="G73" s="670"/>
      <c r="H73" s="146"/>
    </row>
    <row r="74" spans="1:14" ht="51.6" customHeight="1" x14ac:dyDescent="0.2">
      <c r="A74" s="327"/>
      <c r="B74" s="328"/>
      <c r="C74" s="335" t="s">
        <v>38</v>
      </c>
      <c r="D74" s="336">
        <v>2010</v>
      </c>
      <c r="E74" s="337">
        <v>2005</v>
      </c>
      <c r="F74" s="338">
        <v>2000</v>
      </c>
      <c r="G74" s="339" t="s">
        <v>92</v>
      </c>
      <c r="H74" s="147"/>
      <c r="I74" s="147"/>
      <c r="J74" s="148"/>
      <c r="N74" s="80"/>
    </row>
    <row r="75" spans="1:14" ht="13.5" x14ac:dyDescent="0.25">
      <c r="A75" s="331" t="s">
        <v>26</v>
      </c>
      <c r="B75" s="332" t="s">
        <v>1</v>
      </c>
      <c r="C75" s="355">
        <f>C7</f>
        <v>30</v>
      </c>
      <c r="D75" s="340">
        <f>D7</f>
        <v>0.8571428571428571</v>
      </c>
      <c r="E75" s="341">
        <v>0.67700000000000005</v>
      </c>
      <c r="F75" s="342">
        <v>0.64705882352941169</v>
      </c>
      <c r="G75" s="343">
        <f>E75-F75</f>
        <v>2.994117647058836E-2</v>
      </c>
      <c r="H75" s="149"/>
      <c r="I75" s="150"/>
      <c r="J75" s="151"/>
      <c r="N75" s="80"/>
    </row>
    <row r="76" spans="1:14" ht="13.5" x14ac:dyDescent="0.25">
      <c r="A76" s="329"/>
      <c r="B76" s="333" t="s">
        <v>2</v>
      </c>
      <c r="C76" s="356">
        <v>33</v>
      </c>
      <c r="D76" s="344">
        <v>0.85</v>
      </c>
      <c r="E76" s="345">
        <v>0.92900000000000005</v>
      </c>
      <c r="F76" s="346">
        <v>0.81818181818181812</v>
      </c>
      <c r="G76" s="347">
        <f>E76-F76</f>
        <v>0.11081818181818193</v>
      </c>
      <c r="H76" s="149"/>
      <c r="I76" s="150"/>
      <c r="J76" s="151"/>
      <c r="N76" s="80"/>
    </row>
    <row r="77" spans="1:14" ht="13.5" x14ac:dyDescent="0.25">
      <c r="A77" s="329"/>
      <c r="B77" s="333" t="s">
        <v>41</v>
      </c>
      <c r="C77" s="356">
        <v>2</v>
      </c>
      <c r="D77" s="344">
        <v>0.4</v>
      </c>
      <c r="E77" s="345"/>
      <c r="F77" s="346"/>
      <c r="G77" s="347"/>
      <c r="H77" s="149"/>
      <c r="I77" s="150"/>
      <c r="J77" s="151"/>
      <c r="N77" s="80"/>
    </row>
    <row r="78" spans="1:14" ht="13.5" x14ac:dyDescent="0.25">
      <c r="A78" s="329"/>
      <c r="B78" s="333" t="s">
        <v>34</v>
      </c>
      <c r="C78" s="356">
        <v>20</v>
      </c>
      <c r="D78" s="344">
        <v>0.36</v>
      </c>
      <c r="E78" s="345"/>
      <c r="F78" s="346"/>
      <c r="G78" s="347"/>
      <c r="H78" s="80"/>
      <c r="J78" s="151"/>
      <c r="N78" s="80"/>
    </row>
    <row r="79" spans="1:14" ht="13.5" x14ac:dyDescent="0.25">
      <c r="A79" s="329"/>
      <c r="B79" s="333" t="s">
        <v>13</v>
      </c>
      <c r="C79" s="356">
        <v>13</v>
      </c>
      <c r="D79" s="344">
        <v>0.34</v>
      </c>
      <c r="E79" s="345">
        <v>0.57099999999999995</v>
      </c>
      <c r="F79" s="346"/>
      <c r="G79" s="347"/>
      <c r="H79" s="80"/>
      <c r="J79" s="151"/>
      <c r="N79" s="80"/>
    </row>
    <row r="80" spans="1:14" ht="13.5" x14ac:dyDescent="0.25">
      <c r="A80" s="329"/>
      <c r="B80" s="333" t="s">
        <v>4</v>
      </c>
      <c r="C80" s="356">
        <v>23</v>
      </c>
      <c r="D80" s="344">
        <v>0.59</v>
      </c>
      <c r="E80" s="345">
        <v>0.41499999999999998</v>
      </c>
      <c r="F80" s="346"/>
      <c r="G80" s="347"/>
      <c r="H80" s="80"/>
      <c r="J80" s="151"/>
      <c r="N80" s="80"/>
    </row>
    <row r="81" spans="1:14" ht="13.5" x14ac:dyDescent="0.25">
      <c r="A81" s="329"/>
      <c r="B81" s="333" t="s">
        <v>6</v>
      </c>
      <c r="C81" s="356">
        <v>5</v>
      </c>
      <c r="D81" s="348">
        <v>0.83</v>
      </c>
      <c r="E81" s="345">
        <v>0.8</v>
      </c>
      <c r="F81" s="346">
        <v>0.7</v>
      </c>
      <c r="G81" s="347">
        <f>E81-F81</f>
        <v>0.10000000000000009</v>
      </c>
      <c r="H81" s="80"/>
      <c r="J81" s="151"/>
      <c r="N81" s="80"/>
    </row>
    <row r="82" spans="1:14" ht="13.5" x14ac:dyDescent="0.25">
      <c r="A82" s="329"/>
      <c r="B82" s="333" t="s">
        <v>8</v>
      </c>
      <c r="C82" s="356">
        <v>8</v>
      </c>
      <c r="D82" s="344">
        <v>0.44</v>
      </c>
      <c r="E82" s="345">
        <v>0.66700000000000004</v>
      </c>
      <c r="F82" s="346"/>
      <c r="G82" s="347"/>
      <c r="H82" s="80"/>
      <c r="J82" s="151"/>
      <c r="N82" s="80"/>
    </row>
    <row r="83" spans="1:14" ht="13.5" x14ac:dyDescent="0.25">
      <c r="A83" s="329"/>
      <c r="B83" s="333" t="s">
        <v>9</v>
      </c>
      <c r="C83" s="356">
        <v>30</v>
      </c>
      <c r="D83" s="344">
        <v>0.7</v>
      </c>
      <c r="E83" s="345">
        <v>0.88600000000000001</v>
      </c>
      <c r="F83" s="346">
        <v>0.75</v>
      </c>
      <c r="G83" s="347">
        <f>E83-F83</f>
        <v>0.13600000000000001</v>
      </c>
      <c r="H83" s="80"/>
      <c r="J83" s="151"/>
      <c r="N83" s="80"/>
    </row>
    <row r="84" spans="1:14" ht="13.5" x14ac:dyDescent="0.25">
      <c r="A84" s="329"/>
      <c r="B84" s="333" t="s">
        <v>10</v>
      </c>
      <c r="C84" s="356">
        <v>22</v>
      </c>
      <c r="D84" s="344">
        <v>0.71</v>
      </c>
      <c r="E84" s="345">
        <v>0.435</v>
      </c>
      <c r="F84" s="346">
        <v>0.45714285714285713</v>
      </c>
      <c r="G84" s="347">
        <f>E84-F84</f>
        <v>-2.2142857142857131E-2</v>
      </c>
      <c r="H84" s="80"/>
      <c r="J84" s="151"/>
      <c r="N84" s="80"/>
    </row>
    <row r="85" spans="1:14" ht="13.5" x14ac:dyDescent="0.25">
      <c r="A85" s="329"/>
      <c r="B85" s="333" t="s">
        <v>42</v>
      </c>
      <c r="C85" s="356">
        <v>4</v>
      </c>
      <c r="D85" s="344">
        <v>0.25</v>
      </c>
      <c r="E85" s="345"/>
      <c r="F85" s="346"/>
      <c r="G85" s="347"/>
      <c r="H85" s="80"/>
      <c r="J85" s="151"/>
      <c r="N85" s="80"/>
    </row>
    <row r="86" spans="1:14" ht="13.5" x14ac:dyDescent="0.25">
      <c r="A86" s="329"/>
      <c r="B86" s="333" t="s">
        <v>5</v>
      </c>
      <c r="C86" s="356">
        <v>69</v>
      </c>
      <c r="D86" s="344">
        <v>0.69</v>
      </c>
      <c r="E86" s="345">
        <v>0.65900000000000003</v>
      </c>
      <c r="F86" s="346">
        <v>0.59139784946236562</v>
      </c>
      <c r="G86" s="347">
        <f>E86-F86</f>
        <v>6.7602150537634409E-2</v>
      </c>
      <c r="H86" s="80"/>
      <c r="J86" s="151"/>
      <c r="N86" s="80"/>
    </row>
    <row r="87" spans="1:14" ht="13.5" x14ac:dyDescent="0.25">
      <c r="A87" s="329"/>
      <c r="B87" s="333" t="s">
        <v>12</v>
      </c>
      <c r="C87" s="356">
        <v>0</v>
      </c>
      <c r="D87" s="344" t="s">
        <v>74</v>
      </c>
      <c r="E87" s="345">
        <v>0.214</v>
      </c>
      <c r="F87" s="346">
        <v>0.22222222222222221</v>
      </c>
      <c r="G87" s="347">
        <f>E87-F87</f>
        <v>-8.2222222222222141E-3</v>
      </c>
      <c r="H87" s="80"/>
      <c r="J87" s="151"/>
      <c r="N87" s="80"/>
    </row>
    <row r="88" spans="1:14" ht="13.5" x14ac:dyDescent="0.25">
      <c r="A88" s="329"/>
      <c r="B88" s="333" t="s">
        <v>14</v>
      </c>
      <c r="C88" s="356">
        <v>35</v>
      </c>
      <c r="D88" s="344">
        <v>0.76</v>
      </c>
      <c r="E88" s="345">
        <v>0.56899999999999995</v>
      </c>
      <c r="F88" s="346">
        <v>0.17647058823529413</v>
      </c>
      <c r="G88" s="347">
        <f>E88-F88</f>
        <v>0.39252941176470579</v>
      </c>
      <c r="H88" s="80"/>
      <c r="J88" s="151"/>
      <c r="N88" s="80"/>
    </row>
    <row r="89" spans="1:14" ht="13.5" x14ac:dyDescent="0.25">
      <c r="A89" s="329"/>
      <c r="B89" s="333" t="s">
        <v>15</v>
      </c>
      <c r="C89" s="356">
        <v>8</v>
      </c>
      <c r="D89" s="344">
        <v>0.25</v>
      </c>
      <c r="E89" s="345">
        <v>0.33300000000000002</v>
      </c>
      <c r="F89" s="346"/>
      <c r="G89" s="347"/>
      <c r="H89" s="80"/>
      <c r="J89" s="151"/>
      <c r="N89" s="80"/>
    </row>
    <row r="90" spans="1:14" ht="13.5" x14ac:dyDescent="0.25">
      <c r="A90" s="329"/>
      <c r="B90" s="333" t="s">
        <v>16</v>
      </c>
      <c r="C90" s="356">
        <v>80</v>
      </c>
      <c r="D90" s="344">
        <v>0.69</v>
      </c>
      <c r="E90" s="349">
        <v>0.69099999999999995</v>
      </c>
      <c r="F90" s="346"/>
      <c r="G90" s="347"/>
      <c r="H90" s="80"/>
      <c r="J90" s="151"/>
    </row>
    <row r="91" spans="1:14" ht="13.5" x14ac:dyDescent="0.25">
      <c r="A91" s="329"/>
      <c r="B91" s="333" t="s">
        <v>35</v>
      </c>
      <c r="C91" s="356">
        <v>6</v>
      </c>
      <c r="D91" s="344">
        <v>0.22</v>
      </c>
      <c r="E91" s="345"/>
      <c r="F91" s="346"/>
      <c r="G91" s="347"/>
      <c r="H91" s="80"/>
      <c r="J91" s="151"/>
    </row>
    <row r="92" spans="1:14" ht="13.5" x14ac:dyDescent="0.25">
      <c r="A92" s="329"/>
      <c r="B92" s="333" t="s">
        <v>17</v>
      </c>
      <c r="C92" s="356">
        <v>3</v>
      </c>
      <c r="D92" s="344">
        <v>0.75</v>
      </c>
      <c r="E92" s="345">
        <v>0.15</v>
      </c>
      <c r="F92" s="346"/>
      <c r="G92" s="347"/>
      <c r="H92" s="80"/>
      <c r="J92" s="151"/>
    </row>
    <row r="93" spans="1:14" ht="13.5" x14ac:dyDescent="0.25">
      <c r="A93" s="329"/>
      <c r="B93" s="333" t="s">
        <v>138</v>
      </c>
      <c r="C93" s="356">
        <v>3</v>
      </c>
      <c r="D93" s="344">
        <v>0.6</v>
      </c>
      <c r="E93" s="345">
        <v>1</v>
      </c>
      <c r="F93" s="346"/>
      <c r="G93" s="347"/>
      <c r="H93" s="80"/>
      <c r="J93" s="151"/>
    </row>
    <row r="94" spans="1:14" ht="13.5" x14ac:dyDescent="0.25">
      <c r="A94" s="329"/>
      <c r="B94" s="333" t="s">
        <v>18</v>
      </c>
      <c r="C94" s="356">
        <v>13</v>
      </c>
      <c r="D94" s="344">
        <v>1</v>
      </c>
      <c r="E94" s="345">
        <v>0.96299999999999997</v>
      </c>
      <c r="F94" s="346">
        <v>0.95833333333333326</v>
      </c>
      <c r="G94" s="347">
        <f>E94-F94</f>
        <v>4.6666666666667078E-3</v>
      </c>
      <c r="H94" s="149"/>
      <c r="I94" s="150"/>
      <c r="J94" s="151"/>
    </row>
    <row r="95" spans="1:14" ht="13.5" x14ac:dyDescent="0.25">
      <c r="A95" s="329"/>
      <c r="B95" s="333" t="s">
        <v>19</v>
      </c>
      <c r="C95" s="356">
        <v>14</v>
      </c>
      <c r="D95" s="344">
        <v>0.93</v>
      </c>
      <c r="E95" s="345">
        <v>1</v>
      </c>
      <c r="F95" s="346">
        <v>0.76666666666666672</v>
      </c>
      <c r="G95" s="347">
        <f>E95-F95</f>
        <v>0.23333333333333328</v>
      </c>
      <c r="H95" s="149"/>
      <c r="I95" s="150"/>
      <c r="J95" s="151"/>
    </row>
    <row r="96" spans="1:14" ht="13.5" x14ac:dyDescent="0.25">
      <c r="A96" s="329"/>
      <c r="B96" s="333" t="s">
        <v>20</v>
      </c>
      <c r="C96" s="356">
        <v>18</v>
      </c>
      <c r="D96" s="344">
        <v>0.67</v>
      </c>
      <c r="E96" s="345">
        <v>0.41499999999999998</v>
      </c>
      <c r="F96" s="346"/>
      <c r="G96" s="347"/>
      <c r="H96" s="149"/>
      <c r="I96" s="150"/>
      <c r="J96" s="151"/>
    </row>
    <row r="97" spans="1:14" ht="15" customHeight="1" x14ac:dyDescent="0.25">
      <c r="A97" s="329"/>
      <c r="B97" s="333" t="s">
        <v>36</v>
      </c>
      <c r="C97" s="356">
        <v>10</v>
      </c>
      <c r="D97" s="344">
        <v>0.4</v>
      </c>
      <c r="E97" s="345"/>
      <c r="F97" s="346"/>
      <c r="G97" s="347"/>
      <c r="H97" s="149"/>
      <c r="I97" s="150"/>
      <c r="J97" s="151"/>
    </row>
    <row r="98" spans="1:14" ht="15" customHeight="1" x14ac:dyDescent="0.25">
      <c r="A98" s="329"/>
      <c r="B98" s="333" t="s">
        <v>37</v>
      </c>
      <c r="C98" s="356">
        <v>9</v>
      </c>
      <c r="D98" s="344">
        <v>0.33</v>
      </c>
      <c r="E98" s="345"/>
      <c r="F98" s="346"/>
      <c r="G98" s="347"/>
      <c r="H98" s="149"/>
      <c r="I98" s="150"/>
      <c r="J98" s="151"/>
    </row>
    <row r="99" spans="1:14" ht="15" customHeight="1" x14ac:dyDescent="0.25">
      <c r="A99" s="329"/>
      <c r="B99" s="333" t="s">
        <v>40</v>
      </c>
      <c r="C99" s="356">
        <v>7</v>
      </c>
      <c r="D99" s="344">
        <v>0.12</v>
      </c>
      <c r="E99" s="345">
        <v>8.2000000000000003E-2</v>
      </c>
      <c r="F99" s="346">
        <v>1.5873015873015872E-2</v>
      </c>
      <c r="G99" s="347">
        <f>E99-F99</f>
        <v>6.6126984126984131E-2</v>
      </c>
      <c r="H99" s="149"/>
      <c r="I99" s="150"/>
      <c r="J99" s="151"/>
    </row>
    <row r="100" spans="1:14" ht="15" customHeight="1" x14ac:dyDescent="0.25">
      <c r="A100" s="329"/>
      <c r="B100" s="333" t="s">
        <v>21</v>
      </c>
      <c r="C100" s="356">
        <v>13</v>
      </c>
      <c r="D100" s="344">
        <v>0.56999999999999995</v>
      </c>
      <c r="E100" s="345">
        <v>0.48</v>
      </c>
      <c r="F100" s="346">
        <v>0.45833333333333337</v>
      </c>
      <c r="G100" s="347">
        <f>E100-F100</f>
        <v>2.1666666666666612E-2</v>
      </c>
      <c r="H100" s="149"/>
      <c r="I100" s="150"/>
      <c r="J100" s="151"/>
    </row>
    <row r="101" spans="1:14" ht="15" customHeight="1" x14ac:dyDescent="0.25">
      <c r="A101" s="329"/>
      <c r="B101" s="333" t="s">
        <v>7</v>
      </c>
      <c r="C101" s="356">
        <v>33</v>
      </c>
      <c r="D101" s="344">
        <v>0.53</v>
      </c>
      <c r="E101" s="345">
        <v>0.55600000000000005</v>
      </c>
      <c r="F101" s="346">
        <v>0.54098360655737709</v>
      </c>
      <c r="G101" s="347">
        <f>E101-F101</f>
        <v>1.5016393442622955E-2</v>
      </c>
      <c r="H101" s="149"/>
      <c r="I101" s="150"/>
      <c r="J101" s="151"/>
    </row>
    <row r="102" spans="1:14" ht="15" customHeight="1" x14ac:dyDescent="0.25">
      <c r="A102" s="329"/>
      <c r="B102" s="333" t="s">
        <v>32</v>
      </c>
      <c r="C102" s="356">
        <v>14</v>
      </c>
      <c r="D102" s="344">
        <v>0.82</v>
      </c>
      <c r="E102" s="345"/>
      <c r="F102" s="346">
        <v>0.92</v>
      </c>
      <c r="G102" s="347"/>
      <c r="H102" s="149"/>
      <c r="I102" s="150"/>
      <c r="J102" s="151"/>
    </row>
    <row r="103" spans="1:14" ht="15" customHeight="1" x14ac:dyDescent="0.25">
      <c r="A103" s="329"/>
      <c r="B103" s="333" t="s">
        <v>3</v>
      </c>
      <c r="C103" s="356">
        <v>16</v>
      </c>
      <c r="D103" s="344">
        <v>0.89</v>
      </c>
      <c r="E103" s="345">
        <v>0.84599999999999997</v>
      </c>
      <c r="F103" s="346">
        <v>0.85294117647058831</v>
      </c>
      <c r="G103" s="347">
        <f>E103-F103</f>
        <v>-6.9411764705883394E-3</v>
      </c>
      <c r="H103" s="149"/>
      <c r="I103" s="150"/>
      <c r="J103" s="151"/>
    </row>
    <row r="104" spans="1:14" ht="13.5" x14ac:dyDescent="0.25">
      <c r="A104" s="329"/>
      <c r="B104" s="333" t="s">
        <v>139</v>
      </c>
      <c r="C104" s="356">
        <v>18</v>
      </c>
      <c r="D104" s="344">
        <v>0.95</v>
      </c>
      <c r="E104" s="345">
        <v>0.88900000000000001</v>
      </c>
      <c r="F104" s="346">
        <v>0.91891891891891886</v>
      </c>
      <c r="G104" s="347">
        <f>E104-F104</f>
        <v>-2.9918918918918846E-2</v>
      </c>
      <c r="H104" s="80"/>
      <c r="J104" s="151"/>
      <c r="N104" s="80"/>
    </row>
    <row r="105" spans="1:14" ht="13.5" x14ac:dyDescent="0.25">
      <c r="A105" s="329"/>
      <c r="B105" s="334"/>
      <c r="C105" s="356"/>
      <c r="D105" s="344"/>
      <c r="E105" s="345"/>
      <c r="F105" s="346"/>
      <c r="G105" s="347"/>
      <c r="H105" s="151"/>
      <c r="I105" s="153"/>
      <c r="J105" s="153"/>
    </row>
    <row r="106" spans="1:14" ht="15" customHeight="1" x14ac:dyDescent="0.25">
      <c r="A106" s="330"/>
      <c r="B106" s="354" t="s">
        <v>22</v>
      </c>
      <c r="C106" s="357">
        <v>559</v>
      </c>
      <c r="D106" s="351">
        <v>0.56999999999999995</v>
      </c>
      <c r="E106" s="359">
        <v>0.55800000000000005</v>
      </c>
      <c r="F106" s="352">
        <v>0.58931082981715899</v>
      </c>
      <c r="G106" s="353">
        <f>E106-F106</f>
        <v>-3.1310829817158936E-2</v>
      </c>
      <c r="H106" s="149"/>
      <c r="I106" s="150"/>
      <c r="J106" s="151"/>
    </row>
    <row r="108" spans="1:14" ht="12.75" x14ac:dyDescent="0.2">
      <c r="A108" s="7" t="s">
        <v>44</v>
      </c>
      <c r="F108" s="145" t="s">
        <v>89</v>
      </c>
      <c r="G108" s="145"/>
      <c r="H108" s="145"/>
      <c r="I108" s="145"/>
      <c r="J108" s="145" t="s">
        <v>90</v>
      </c>
    </row>
    <row r="109" spans="1:14" x14ac:dyDescent="0.2">
      <c r="A109" s="451" t="s">
        <v>0</v>
      </c>
      <c r="B109" s="452" t="s">
        <v>0</v>
      </c>
      <c r="C109" s="666" t="s">
        <v>136</v>
      </c>
      <c r="D109" s="666"/>
      <c r="E109" s="666"/>
      <c r="F109" s="666"/>
      <c r="G109" s="666"/>
      <c r="H109" s="666"/>
      <c r="I109" s="666"/>
      <c r="J109" s="666"/>
      <c r="K109" s="666"/>
      <c r="L109" s="666"/>
      <c r="M109" s="666"/>
      <c r="N109" s="666"/>
    </row>
    <row r="110" spans="1:14" x14ac:dyDescent="0.2">
      <c r="A110" s="453"/>
      <c r="B110" s="324"/>
      <c r="C110" s="666" t="s">
        <v>89</v>
      </c>
      <c r="D110" s="666"/>
      <c r="E110" s="666"/>
      <c r="F110" s="666"/>
      <c r="G110" s="666" t="s">
        <v>90</v>
      </c>
      <c r="H110" s="666"/>
      <c r="I110" s="666"/>
      <c r="J110" s="666"/>
      <c r="K110" s="666" t="s">
        <v>22</v>
      </c>
      <c r="L110" s="666"/>
      <c r="M110" s="666"/>
      <c r="N110" s="666"/>
    </row>
    <row r="111" spans="1:14" x14ac:dyDescent="0.2">
      <c r="A111" s="453"/>
      <c r="B111" s="324"/>
      <c r="C111" s="492" t="s">
        <v>53</v>
      </c>
      <c r="D111" s="492" t="s">
        <v>54</v>
      </c>
      <c r="E111" s="492" t="s">
        <v>55</v>
      </c>
      <c r="F111" s="492" t="s">
        <v>60</v>
      </c>
      <c r="G111" s="492" t="s">
        <v>53</v>
      </c>
      <c r="H111" s="492" t="s">
        <v>54</v>
      </c>
      <c r="I111" s="492" t="s">
        <v>55</v>
      </c>
      <c r="J111" s="492" t="s">
        <v>60</v>
      </c>
      <c r="K111" s="492" t="s">
        <v>53</v>
      </c>
      <c r="L111" s="492" t="s">
        <v>54</v>
      </c>
      <c r="M111" s="492" t="s">
        <v>55</v>
      </c>
      <c r="N111" s="492" t="s">
        <v>60</v>
      </c>
    </row>
    <row r="112" spans="1:14" s="83" customFormat="1" ht="13.5" x14ac:dyDescent="0.2">
      <c r="A112" s="455" t="s">
        <v>26</v>
      </c>
      <c r="B112" s="256" t="s">
        <v>1</v>
      </c>
      <c r="C112" s="313">
        <v>2</v>
      </c>
      <c r="D112" s="303">
        <f t="shared" ref="D112:D141" si="10">C112/$K112</f>
        <v>5.7142857142857141E-2</v>
      </c>
      <c r="E112" s="299">
        <f>C112/C$38</f>
        <v>3.5778175313059034E-3</v>
      </c>
      <c r="F112" s="299">
        <f>C112/$K$38</f>
        <v>2.0100502512562816E-3</v>
      </c>
      <c r="G112" s="493">
        <f>K112-C112</f>
        <v>33</v>
      </c>
      <c r="H112" s="303">
        <f t="shared" ref="H112:H141" si="11">G112/$K112</f>
        <v>0.94285714285714284</v>
      </c>
      <c r="I112" s="299">
        <f>G112/G$38</f>
        <v>7.5688073394495417E-2</v>
      </c>
      <c r="J112" s="299">
        <f>G112/$K$38</f>
        <v>3.3165829145728645E-2</v>
      </c>
      <c r="K112" s="493">
        <v>35</v>
      </c>
      <c r="L112" s="303">
        <f t="shared" ref="L112:L141" si="12">K112/$K112</f>
        <v>1</v>
      </c>
      <c r="M112" s="299">
        <f>K112/K$38</f>
        <v>3.5175879396984924E-2</v>
      </c>
      <c r="N112" s="300">
        <f>K112/$K$38</f>
        <v>3.5175879396984924E-2</v>
      </c>
    </row>
    <row r="113" spans="1:14" s="83" customFormat="1" ht="13.5" x14ac:dyDescent="0.2">
      <c r="A113" s="455"/>
      <c r="B113" s="256" t="s">
        <v>2</v>
      </c>
      <c r="C113" s="314">
        <v>9</v>
      </c>
      <c r="D113" s="303">
        <f t="shared" si="10"/>
        <v>0.23076923076923078</v>
      </c>
      <c r="E113" s="303">
        <f t="shared" ref="E113:E141" si="13">C113/C$38</f>
        <v>1.6100178890876567E-2</v>
      </c>
      <c r="F113" s="303">
        <f t="shared" ref="F113:F141" si="14">C113/$K$38</f>
        <v>9.0452261306532659E-3</v>
      </c>
      <c r="G113" s="494">
        <f t="shared" ref="G113:G141" si="15">K113-C113</f>
        <v>30</v>
      </c>
      <c r="H113" s="303">
        <f t="shared" si="11"/>
        <v>0.76923076923076927</v>
      </c>
      <c r="I113" s="303">
        <f t="shared" ref="I113:I141" si="16">G113/G$38</f>
        <v>6.8807339449541288E-2</v>
      </c>
      <c r="J113" s="303">
        <f t="shared" ref="J113:J141" si="17">G113/$K$38</f>
        <v>3.015075376884422E-2</v>
      </c>
      <c r="K113" s="494">
        <v>39</v>
      </c>
      <c r="L113" s="303">
        <f t="shared" si="12"/>
        <v>1</v>
      </c>
      <c r="M113" s="303">
        <f t="shared" ref="M113:M141" si="18">K113/K$38</f>
        <v>3.9195979899497489E-2</v>
      </c>
      <c r="N113" s="304">
        <f t="shared" ref="N113:N141" si="19">K113/$K$38</f>
        <v>3.9195979899497489E-2</v>
      </c>
    </row>
    <row r="114" spans="1:14" s="83" customFormat="1" ht="13.5" x14ac:dyDescent="0.2">
      <c r="A114" s="455"/>
      <c r="B114" s="256" t="s">
        <v>41</v>
      </c>
      <c r="C114" s="314">
        <v>0</v>
      </c>
      <c r="D114" s="303">
        <f t="shared" si="10"/>
        <v>0</v>
      </c>
      <c r="E114" s="303">
        <f t="shared" si="13"/>
        <v>0</v>
      </c>
      <c r="F114" s="303">
        <f t="shared" si="14"/>
        <v>0</v>
      </c>
      <c r="G114" s="494">
        <f t="shared" si="15"/>
        <v>6</v>
      </c>
      <c r="H114" s="303">
        <f t="shared" si="11"/>
        <v>1</v>
      </c>
      <c r="I114" s="303">
        <f t="shared" si="16"/>
        <v>1.3761467889908258E-2</v>
      </c>
      <c r="J114" s="303">
        <f t="shared" si="17"/>
        <v>6.030150753768844E-3</v>
      </c>
      <c r="K114" s="494">
        <v>6</v>
      </c>
      <c r="L114" s="303">
        <f t="shared" si="12"/>
        <v>1</v>
      </c>
      <c r="M114" s="303">
        <f t="shared" si="18"/>
        <v>6.030150753768844E-3</v>
      </c>
      <c r="N114" s="304">
        <f t="shared" si="19"/>
        <v>6.030150753768844E-3</v>
      </c>
    </row>
    <row r="115" spans="1:14" s="83" customFormat="1" ht="13.5" x14ac:dyDescent="0.2">
      <c r="A115" s="455"/>
      <c r="B115" s="256" t="s">
        <v>34</v>
      </c>
      <c r="C115" s="314">
        <v>6</v>
      </c>
      <c r="D115" s="303">
        <f t="shared" si="10"/>
        <v>0.10909090909090909</v>
      </c>
      <c r="E115" s="303">
        <f t="shared" si="13"/>
        <v>1.0733452593917709E-2</v>
      </c>
      <c r="F115" s="303">
        <f t="shared" si="14"/>
        <v>6.030150753768844E-3</v>
      </c>
      <c r="G115" s="494">
        <f t="shared" si="15"/>
        <v>49</v>
      </c>
      <c r="H115" s="303">
        <f t="shared" si="11"/>
        <v>0.89090909090909087</v>
      </c>
      <c r="I115" s="303">
        <f t="shared" si="16"/>
        <v>0.11238532110091744</v>
      </c>
      <c r="J115" s="303">
        <f t="shared" si="17"/>
        <v>4.9246231155778891E-2</v>
      </c>
      <c r="K115" s="494">
        <v>55</v>
      </c>
      <c r="L115" s="303">
        <f t="shared" si="12"/>
        <v>1</v>
      </c>
      <c r="M115" s="303">
        <f t="shared" si="18"/>
        <v>5.5276381909547742E-2</v>
      </c>
      <c r="N115" s="304">
        <f t="shared" si="19"/>
        <v>5.5276381909547742E-2</v>
      </c>
    </row>
    <row r="116" spans="1:14" s="83" customFormat="1" ht="13.5" x14ac:dyDescent="0.2">
      <c r="A116" s="455"/>
      <c r="B116" s="256" t="s">
        <v>13</v>
      </c>
      <c r="C116" s="314">
        <v>0</v>
      </c>
      <c r="D116" s="303">
        <f t="shared" si="10"/>
        <v>0</v>
      </c>
      <c r="E116" s="303">
        <f t="shared" si="13"/>
        <v>0</v>
      </c>
      <c r="F116" s="303">
        <f t="shared" si="14"/>
        <v>0</v>
      </c>
      <c r="G116" s="494">
        <f t="shared" si="15"/>
        <v>38</v>
      </c>
      <c r="H116" s="303">
        <f t="shared" si="11"/>
        <v>1</v>
      </c>
      <c r="I116" s="303">
        <f t="shared" si="16"/>
        <v>8.7155963302752298E-2</v>
      </c>
      <c r="J116" s="303">
        <f t="shared" si="17"/>
        <v>3.819095477386935E-2</v>
      </c>
      <c r="K116" s="494">
        <v>38</v>
      </c>
      <c r="L116" s="303">
        <f t="shared" si="12"/>
        <v>1</v>
      </c>
      <c r="M116" s="303">
        <f t="shared" si="18"/>
        <v>3.819095477386935E-2</v>
      </c>
      <c r="N116" s="304">
        <f t="shared" si="19"/>
        <v>3.819095477386935E-2</v>
      </c>
    </row>
    <row r="117" spans="1:14" s="83" customFormat="1" ht="13.5" x14ac:dyDescent="0.2">
      <c r="A117" s="455"/>
      <c r="B117" s="256" t="s">
        <v>4</v>
      </c>
      <c r="C117" s="314">
        <v>5</v>
      </c>
      <c r="D117" s="303">
        <f t="shared" si="10"/>
        <v>0.12820512820512819</v>
      </c>
      <c r="E117" s="303">
        <f t="shared" si="13"/>
        <v>8.9445438282647581E-3</v>
      </c>
      <c r="F117" s="303">
        <f t="shared" si="14"/>
        <v>5.0251256281407036E-3</v>
      </c>
      <c r="G117" s="494">
        <f t="shared" si="15"/>
        <v>34</v>
      </c>
      <c r="H117" s="303">
        <f t="shared" si="11"/>
        <v>0.87179487179487181</v>
      </c>
      <c r="I117" s="303">
        <f t="shared" si="16"/>
        <v>7.7981651376146793E-2</v>
      </c>
      <c r="J117" s="303">
        <f t="shared" si="17"/>
        <v>3.4170854271356785E-2</v>
      </c>
      <c r="K117" s="494">
        <v>39</v>
      </c>
      <c r="L117" s="303">
        <f t="shared" si="12"/>
        <v>1</v>
      </c>
      <c r="M117" s="303">
        <f t="shared" si="18"/>
        <v>3.9195979899497489E-2</v>
      </c>
      <c r="N117" s="304">
        <f t="shared" si="19"/>
        <v>3.9195979899497489E-2</v>
      </c>
    </row>
    <row r="118" spans="1:14" s="83" customFormat="1" ht="13.5" x14ac:dyDescent="0.2">
      <c r="A118" s="455"/>
      <c r="B118" s="256" t="s">
        <v>6</v>
      </c>
      <c r="C118" s="314">
        <v>3</v>
      </c>
      <c r="D118" s="303">
        <f t="shared" si="10"/>
        <v>0.5</v>
      </c>
      <c r="E118" s="303">
        <f t="shared" si="13"/>
        <v>5.3667262969588547E-3</v>
      </c>
      <c r="F118" s="303">
        <f t="shared" si="14"/>
        <v>3.015075376884422E-3</v>
      </c>
      <c r="G118" s="494">
        <f t="shared" si="15"/>
        <v>3</v>
      </c>
      <c r="H118" s="303">
        <f t="shared" si="11"/>
        <v>0.5</v>
      </c>
      <c r="I118" s="303">
        <f t="shared" si="16"/>
        <v>6.8807339449541288E-3</v>
      </c>
      <c r="J118" s="303">
        <f t="shared" si="17"/>
        <v>3.015075376884422E-3</v>
      </c>
      <c r="K118" s="494">
        <v>6</v>
      </c>
      <c r="L118" s="303">
        <f t="shared" si="12"/>
        <v>1</v>
      </c>
      <c r="M118" s="303">
        <f t="shared" si="18"/>
        <v>6.030150753768844E-3</v>
      </c>
      <c r="N118" s="304">
        <f t="shared" si="19"/>
        <v>6.030150753768844E-3</v>
      </c>
    </row>
    <row r="119" spans="1:14" s="83" customFormat="1" ht="13.5" x14ac:dyDescent="0.2">
      <c r="A119" s="455"/>
      <c r="B119" s="256" t="s">
        <v>8</v>
      </c>
      <c r="C119" s="314">
        <v>0</v>
      </c>
      <c r="D119" s="303">
        <f t="shared" si="10"/>
        <v>0</v>
      </c>
      <c r="E119" s="303">
        <f t="shared" si="13"/>
        <v>0</v>
      </c>
      <c r="F119" s="303">
        <f t="shared" si="14"/>
        <v>0</v>
      </c>
      <c r="G119" s="494">
        <f t="shared" si="15"/>
        <v>18</v>
      </c>
      <c r="H119" s="303">
        <f t="shared" si="11"/>
        <v>1</v>
      </c>
      <c r="I119" s="303">
        <f t="shared" si="16"/>
        <v>4.1284403669724773E-2</v>
      </c>
      <c r="J119" s="303">
        <f t="shared" si="17"/>
        <v>1.8090452261306532E-2</v>
      </c>
      <c r="K119" s="494">
        <v>18</v>
      </c>
      <c r="L119" s="303">
        <f t="shared" si="12"/>
        <v>1</v>
      </c>
      <c r="M119" s="303">
        <f t="shared" si="18"/>
        <v>1.8090452261306532E-2</v>
      </c>
      <c r="N119" s="304">
        <f t="shared" si="19"/>
        <v>1.8090452261306532E-2</v>
      </c>
    </row>
    <row r="120" spans="1:14" s="83" customFormat="1" ht="13.5" x14ac:dyDescent="0.2">
      <c r="A120" s="455"/>
      <c r="B120" s="256" t="s">
        <v>9</v>
      </c>
      <c r="C120" s="314">
        <v>4</v>
      </c>
      <c r="D120" s="303">
        <f t="shared" si="10"/>
        <v>9.3023255813953487E-2</v>
      </c>
      <c r="E120" s="303">
        <f t="shared" si="13"/>
        <v>7.1556350626118068E-3</v>
      </c>
      <c r="F120" s="303">
        <f t="shared" si="14"/>
        <v>4.0201005025125632E-3</v>
      </c>
      <c r="G120" s="494">
        <f t="shared" si="15"/>
        <v>39</v>
      </c>
      <c r="H120" s="303">
        <f t="shared" si="11"/>
        <v>0.90697674418604646</v>
      </c>
      <c r="I120" s="303">
        <f t="shared" si="16"/>
        <v>8.9449541284403675E-2</v>
      </c>
      <c r="J120" s="303">
        <f t="shared" si="17"/>
        <v>3.9195979899497489E-2</v>
      </c>
      <c r="K120" s="494">
        <v>43</v>
      </c>
      <c r="L120" s="303">
        <f t="shared" si="12"/>
        <v>1</v>
      </c>
      <c r="M120" s="303">
        <f t="shared" si="18"/>
        <v>4.3216080402010047E-2</v>
      </c>
      <c r="N120" s="304">
        <f t="shared" si="19"/>
        <v>4.3216080402010047E-2</v>
      </c>
    </row>
    <row r="121" spans="1:14" s="83" customFormat="1" ht="13.5" x14ac:dyDescent="0.2">
      <c r="A121" s="455"/>
      <c r="B121" s="256" t="s">
        <v>10</v>
      </c>
      <c r="C121" s="314">
        <v>1</v>
      </c>
      <c r="D121" s="303">
        <f t="shared" si="10"/>
        <v>3.2258064516129031E-2</v>
      </c>
      <c r="E121" s="303">
        <f t="shared" si="13"/>
        <v>1.7889087656529517E-3</v>
      </c>
      <c r="F121" s="303">
        <f t="shared" si="14"/>
        <v>1.0050251256281408E-3</v>
      </c>
      <c r="G121" s="494">
        <f t="shared" si="15"/>
        <v>30</v>
      </c>
      <c r="H121" s="303">
        <f t="shared" si="11"/>
        <v>0.967741935483871</v>
      </c>
      <c r="I121" s="303">
        <f t="shared" si="16"/>
        <v>6.8807339449541288E-2</v>
      </c>
      <c r="J121" s="303">
        <f t="shared" si="17"/>
        <v>3.015075376884422E-2</v>
      </c>
      <c r="K121" s="494">
        <v>31</v>
      </c>
      <c r="L121" s="303">
        <f t="shared" si="12"/>
        <v>1</v>
      </c>
      <c r="M121" s="303">
        <f t="shared" si="18"/>
        <v>3.1155778894472363E-2</v>
      </c>
      <c r="N121" s="304">
        <f t="shared" si="19"/>
        <v>3.1155778894472363E-2</v>
      </c>
    </row>
    <row r="122" spans="1:14" s="83" customFormat="1" ht="13.5" x14ac:dyDescent="0.2">
      <c r="A122" s="455"/>
      <c r="B122" s="256" t="s">
        <v>42</v>
      </c>
      <c r="C122" s="314">
        <v>1</v>
      </c>
      <c r="D122" s="303">
        <f t="shared" si="10"/>
        <v>6.25E-2</v>
      </c>
      <c r="E122" s="303">
        <f t="shared" si="13"/>
        <v>1.7889087656529517E-3</v>
      </c>
      <c r="F122" s="303">
        <f t="shared" si="14"/>
        <v>1.0050251256281408E-3</v>
      </c>
      <c r="G122" s="494">
        <f t="shared" si="15"/>
        <v>15</v>
      </c>
      <c r="H122" s="303">
        <f t="shared" si="11"/>
        <v>0.9375</v>
      </c>
      <c r="I122" s="303">
        <f t="shared" si="16"/>
        <v>3.4403669724770644E-2</v>
      </c>
      <c r="J122" s="303">
        <f t="shared" si="17"/>
        <v>1.507537688442211E-2</v>
      </c>
      <c r="K122" s="494">
        <v>16</v>
      </c>
      <c r="L122" s="303">
        <f t="shared" si="12"/>
        <v>1</v>
      </c>
      <c r="M122" s="303">
        <f t="shared" si="18"/>
        <v>1.6080402010050253E-2</v>
      </c>
      <c r="N122" s="304">
        <f t="shared" si="19"/>
        <v>1.6080402010050253E-2</v>
      </c>
    </row>
    <row r="123" spans="1:14" s="83" customFormat="1" ht="13.5" x14ac:dyDescent="0.2">
      <c r="A123" s="455"/>
      <c r="B123" s="256" t="s">
        <v>5</v>
      </c>
      <c r="C123" s="314">
        <v>12</v>
      </c>
      <c r="D123" s="303">
        <f t="shared" si="10"/>
        <v>0.11881188118811881</v>
      </c>
      <c r="E123" s="303">
        <f t="shared" si="13"/>
        <v>2.1466905187835419E-2</v>
      </c>
      <c r="F123" s="303">
        <f t="shared" si="14"/>
        <v>1.2060301507537688E-2</v>
      </c>
      <c r="G123" s="494">
        <f t="shared" si="15"/>
        <v>89</v>
      </c>
      <c r="H123" s="303">
        <f t="shared" si="11"/>
        <v>0.88118811881188119</v>
      </c>
      <c r="I123" s="303">
        <f t="shared" si="16"/>
        <v>0.20412844036697247</v>
      </c>
      <c r="J123" s="303">
        <f t="shared" si="17"/>
        <v>8.9447236180904527E-2</v>
      </c>
      <c r="K123" s="494">
        <v>101</v>
      </c>
      <c r="L123" s="303">
        <f t="shared" si="12"/>
        <v>1</v>
      </c>
      <c r="M123" s="303">
        <f t="shared" si="18"/>
        <v>0.10150753768844221</v>
      </c>
      <c r="N123" s="304">
        <f t="shared" si="19"/>
        <v>0.10150753768844221</v>
      </c>
    </row>
    <row r="124" spans="1:14" s="83" customFormat="1" ht="13.5" x14ac:dyDescent="0.2">
      <c r="A124" s="455"/>
      <c r="B124" s="256" t="s">
        <v>12</v>
      </c>
      <c r="C124" s="314">
        <v>0</v>
      </c>
      <c r="D124" s="303">
        <f t="shared" si="10"/>
        <v>0</v>
      </c>
      <c r="E124" s="303">
        <f t="shared" si="13"/>
        <v>0</v>
      </c>
      <c r="F124" s="303">
        <f t="shared" si="14"/>
        <v>0</v>
      </c>
      <c r="G124" s="494">
        <f t="shared" si="15"/>
        <v>31</v>
      </c>
      <c r="H124" s="303">
        <f t="shared" si="11"/>
        <v>1</v>
      </c>
      <c r="I124" s="303">
        <f t="shared" si="16"/>
        <v>7.1100917431192664E-2</v>
      </c>
      <c r="J124" s="303">
        <f t="shared" si="17"/>
        <v>3.1155778894472363E-2</v>
      </c>
      <c r="K124" s="494">
        <v>31</v>
      </c>
      <c r="L124" s="303">
        <f t="shared" si="12"/>
        <v>1</v>
      </c>
      <c r="M124" s="303">
        <f t="shared" si="18"/>
        <v>3.1155778894472363E-2</v>
      </c>
      <c r="N124" s="304">
        <f t="shared" si="19"/>
        <v>3.1155778894472363E-2</v>
      </c>
    </row>
    <row r="125" spans="1:14" s="83" customFormat="1" ht="13.5" x14ac:dyDescent="0.2">
      <c r="A125" s="455"/>
      <c r="B125" s="256" t="s">
        <v>14</v>
      </c>
      <c r="C125" s="314">
        <v>7</v>
      </c>
      <c r="D125" s="303">
        <f t="shared" si="10"/>
        <v>0.15217391304347827</v>
      </c>
      <c r="E125" s="303">
        <f t="shared" si="13"/>
        <v>1.2522361359570662E-2</v>
      </c>
      <c r="F125" s="303">
        <f t="shared" si="14"/>
        <v>7.0351758793969852E-3</v>
      </c>
      <c r="G125" s="494">
        <f t="shared" si="15"/>
        <v>39</v>
      </c>
      <c r="H125" s="303">
        <f t="shared" si="11"/>
        <v>0.84782608695652173</v>
      </c>
      <c r="I125" s="303">
        <f t="shared" si="16"/>
        <v>8.9449541284403675E-2</v>
      </c>
      <c r="J125" s="303">
        <f t="shared" si="17"/>
        <v>3.9195979899497489E-2</v>
      </c>
      <c r="K125" s="494">
        <v>46</v>
      </c>
      <c r="L125" s="303">
        <f t="shared" si="12"/>
        <v>1</v>
      </c>
      <c r="M125" s="303">
        <f t="shared" si="18"/>
        <v>4.6231155778894473E-2</v>
      </c>
      <c r="N125" s="304">
        <f t="shared" si="19"/>
        <v>4.6231155778894473E-2</v>
      </c>
    </row>
    <row r="126" spans="1:14" s="83" customFormat="1" ht="13.5" x14ac:dyDescent="0.2">
      <c r="A126" s="455"/>
      <c r="B126" s="256" t="s">
        <v>15</v>
      </c>
      <c r="C126" s="314">
        <v>2</v>
      </c>
      <c r="D126" s="303">
        <f t="shared" si="10"/>
        <v>6.25E-2</v>
      </c>
      <c r="E126" s="303">
        <f t="shared" si="13"/>
        <v>3.5778175313059034E-3</v>
      </c>
      <c r="F126" s="303">
        <f t="shared" si="14"/>
        <v>2.0100502512562816E-3</v>
      </c>
      <c r="G126" s="494">
        <f t="shared" si="15"/>
        <v>30</v>
      </c>
      <c r="H126" s="303">
        <f t="shared" si="11"/>
        <v>0.9375</v>
      </c>
      <c r="I126" s="303">
        <f t="shared" si="16"/>
        <v>6.8807339449541288E-2</v>
      </c>
      <c r="J126" s="303">
        <f t="shared" si="17"/>
        <v>3.015075376884422E-2</v>
      </c>
      <c r="K126" s="494">
        <v>32</v>
      </c>
      <c r="L126" s="303">
        <f t="shared" si="12"/>
        <v>1</v>
      </c>
      <c r="M126" s="303">
        <f t="shared" si="18"/>
        <v>3.2160804020100506E-2</v>
      </c>
      <c r="N126" s="304">
        <f t="shared" si="19"/>
        <v>3.2160804020100506E-2</v>
      </c>
    </row>
    <row r="127" spans="1:14" s="83" customFormat="1" ht="13.5" x14ac:dyDescent="0.2">
      <c r="A127" s="455"/>
      <c r="B127" s="256" t="s">
        <v>16</v>
      </c>
      <c r="C127" s="314">
        <v>7</v>
      </c>
      <c r="D127" s="303">
        <f t="shared" si="10"/>
        <v>6.0344827586206899E-2</v>
      </c>
      <c r="E127" s="303">
        <f t="shared" si="13"/>
        <v>1.2522361359570662E-2</v>
      </c>
      <c r="F127" s="303">
        <f t="shared" si="14"/>
        <v>7.0351758793969852E-3</v>
      </c>
      <c r="G127" s="494">
        <f t="shared" si="15"/>
        <v>109</v>
      </c>
      <c r="H127" s="303">
        <f t="shared" si="11"/>
        <v>0.93965517241379315</v>
      </c>
      <c r="I127" s="303">
        <f t="shared" si="16"/>
        <v>0.25</v>
      </c>
      <c r="J127" s="303">
        <f t="shared" si="17"/>
        <v>0.10954773869346733</v>
      </c>
      <c r="K127" s="494">
        <v>116</v>
      </c>
      <c r="L127" s="303">
        <f t="shared" si="12"/>
        <v>1</v>
      </c>
      <c r="M127" s="303">
        <f t="shared" si="18"/>
        <v>0.11658291457286432</v>
      </c>
      <c r="N127" s="304">
        <f t="shared" si="19"/>
        <v>0.11658291457286432</v>
      </c>
    </row>
    <row r="128" spans="1:14" s="83" customFormat="1" ht="13.5" x14ac:dyDescent="0.2">
      <c r="A128" s="455"/>
      <c r="B128" s="256" t="s">
        <v>35</v>
      </c>
      <c r="C128" s="314">
        <v>1</v>
      </c>
      <c r="D128" s="303">
        <f t="shared" si="10"/>
        <v>3.5714285714285712E-2</v>
      </c>
      <c r="E128" s="303">
        <f t="shared" si="13"/>
        <v>1.7889087656529517E-3</v>
      </c>
      <c r="F128" s="303">
        <f t="shared" si="14"/>
        <v>1.0050251256281408E-3</v>
      </c>
      <c r="G128" s="494">
        <f t="shared" si="15"/>
        <v>27</v>
      </c>
      <c r="H128" s="303">
        <f t="shared" si="11"/>
        <v>0.9642857142857143</v>
      </c>
      <c r="I128" s="303">
        <f t="shared" si="16"/>
        <v>6.1926605504587159E-2</v>
      </c>
      <c r="J128" s="303">
        <f t="shared" si="17"/>
        <v>2.7135678391959798E-2</v>
      </c>
      <c r="K128" s="494">
        <v>28</v>
      </c>
      <c r="L128" s="303">
        <f t="shared" si="12"/>
        <v>1</v>
      </c>
      <c r="M128" s="303">
        <f t="shared" si="18"/>
        <v>2.8140703517587941E-2</v>
      </c>
      <c r="N128" s="304">
        <f t="shared" si="19"/>
        <v>2.8140703517587941E-2</v>
      </c>
    </row>
    <row r="129" spans="1:14" s="83" customFormat="1" ht="13.5" x14ac:dyDescent="0.2">
      <c r="A129" s="455"/>
      <c r="B129" s="256" t="s">
        <v>17</v>
      </c>
      <c r="C129" s="314">
        <v>0</v>
      </c>
      <c r="D129" s="303">
        <f t="shared" si="10"/>
        <v>0</v>
      </c>
      <c r="E129" s="303">
        <f t="shared" si="13"/>
        <v>0</v>
      </c>
      <c r="F129" s="303">
        <f t="shared" si="14"/>
        <v>0</v>
      </c>
      <c r="G129" s="494">
        <f t="shared" si="15"/>
        <v>4</v>
      </c>
      <c r="H129" s="303">
        <f t="shared" si="11"/>
        <v>1</v>
      </c>
      <c r="I129" s="303">
        <f t="shared" si="16"/>
        <v>9.1743119266055051E-3</v>
      </c>
      <c r="J129" s="303">
        <f t="shared" si="17"/>
        <v>4.0201005025125632E-3</v>
      </c>
      <c r="K129" s="494">
        <v>4</v>
      </c>
      <c r="L129" s="303">
        <f t="shared" si="12"/>
        <v>1</v>
      </c>
      <c r="M129" s="303">
        <f t="shared" si="18"/>
        <v>4.0201005025125632E-3</v>
      </c>
      <c r="N129" s="304">
        <f t="shared" si="19"/>
        <v>4.0201005025125632E-3</v>
      </c>
    </row>
    <row r="130" spans="1:14" s="83" customFormat="1" ht="13.5" x14ac:dyDescent="0.2">
      <c r="A130" s="455"/>
      <c r="B130" s="256" t="s">
        <v>138</v>
      </c>
      <c r="C130" s="314">
        <v>1</v>
      </c>
      <c r="D130" s="303">
        <f t="shared" si="10"/>
        <v>0.2</v>
      </c>
      <c r="E130" s="303">
        <f t="shared" si="13"/>
        <v>1.7889087656529517E-3</v>
      </c>
      <c r="F130" s="303">
        <f t="shared" si="14"/>
        <v>1.0050251256281408E-3</v>
      </c>
      <c r="G130" s="494">
        <f t="shared" si="15"/>
        <v>4</v>
      </c>
      <c r="H130" s="303">
        <f t="shared" si="11"/>
        <v>0.8</v>
      </c>
      <c r="I130" s="303">
        <f t="shared" si="16"/>
        <v>9.1743119266055051E-3</v>
      </c>
      <c r="J130" s="303">
        <f t="shared" si="17"/>
        <v>4.0201005025125632E-3</v>
      </c>
      <c r="K130" s="494">
        <v>5</v>
      </c>
      <c r="L130" s="303">
        <f t="shared" si="12"/>
        <v>1</v>
      </c>
      <c r="M130" s="303">
        <f t="shared" si="18"/>
        <v>5.0251256281407036E-3</v>
      </c>
      <c r="N130" s="304">
        <f t="shared" si="19"/>
        <v>5.0251256281407036E-3</v>
      </c>
    </row>
    <row r="131" spans="1:14" s="83" customFormat="1" ht="13.5" x14ac:dyDescent="0.2">
      <c r="A131" s="455"/>
      <c r="B131" s="256" t="s">
        <v>18</v>
      </c>
      <c r="C131" s="314">
        <v>5</v>
      </c>
      <c r="D131" s="303">
        <f t="shared" si="10"/>
        <v>0.38461538461538464</v>
      </c>
      <c r="E131" s="303">
        <f t="shared" si="13"/>
        <v>8.9445438282647581E-3</v>
      </c>
      <c r="F131" s="303">
        <f t="shared" si="14"/>
        <v>5.0251256281407036E-3</v>
      </c>
      <c r="G131" s="494">
        <f t="shared" si="15"/>
        <v>8</v>
      </c>
      <c r="H131" s="303">
        <f t="shared" si="11"/>
        <v>0.61538461538461542</v>
      </c>
      <c r="I131" s="303">
        <f t="shared" si="16"/>
        <v>1.834862385321101E-2</v>
      </c>
      <c r="J131" s="303">
        <f t="shared" si="17"/>
        <v>8.0402010050251264E-3</v>
      </c>
      <c r="K131" s="494">
        <v>13</v>
      </c>
      <c r="L131" s="303">
        <f t="shared" si="12"/>
        <v>1</v>
      </c>
      <c r="M131" s="303">
        <f t="shared" si="18"/>
        <v>1.3065326633165829E-2</v>
      </c>
      <c r="N131" s="304">
        <f t="shared" si="19"/>
        <v>1.3065326633165829E-2</v>
      </c>
    </row>
    <row r="132" spans="1:14" s="83" customFormat="1" ht="13.5" x14ac:dyDescent="0.2">
      <c r="A132" s="455"/>
      <c r="B132" s="256" t="s">
        <v>19</v>
      </c>
      <c r="C132" s="314">
        <v>8</v>
      </c>
      <c r="D132" s="303">
        <f t="shared" si="10"/>
        <v>0.53333333333333333</v>
      </c>
      <c r="E132" s="303">
        <f t="shared" si="13"/>
        <v>1.4311270125223614E-2</v>
      </c>
      <c r="F132" s="303">
        <f t="shared" si="14"/>
        <v>8.0402010050251264E-3</v>
      </c>
      <c r="G132" s="494">
        <f t="shared" si="15"/>
        <v>7</v>
      </c>
      <c r="H132" s="303">
        <f t="shared" si="11"/>
        <v>0.46666666666666667</v>
      </c>
      <c r="I132" s="303">
        <f t="shared" si="16"/>
        <v>1.6055045871559634E-2</v>
      </c>
      <c r="J132" s="303">
        <f t="shared" si="17"/>
        <v>7.0351758793969852E-3</v>
      </c>
      <c r="K132" s="494">
        <v>15</v>
      </c>
      <c r="L132" s="303">
        <f t="shared" si="12"/>
        <v>1</v>
      </c>
      <c r="M132" s="303">
        <f t="shared" si="18"/>
        <v>1.507537688442211E-2</v>
      </c>
      <c r="N132" s="304">
        <f t="shared" si="19"/>
        <v>1.507537688442211E-2</v>
      </c>
    </row>
    <row r="133" spans="1:14" s="83" customFormat="1" ht="13.5" x14ac:dyDescent="0.2">
      <c r="A133" s="455"/>
      <c r="B133" s="256" t="s">
        <v>20</v>
      </c>
      <c r="C133" s="314">
        <v>3</v>
      </c>
      <c r="D133" s="303">
        <f t="shared" si="10"/>
        <v>0.10714285714285714</v>
      </c>
      <c r="E133" s="303">
        <f t="shared" si="13"/>
        <v>5.3667262969588547E-3</v>
      </c>
      <c r="F133" s="303">
        <f t="shared" si="14"/>
        <v>3.015075376884422E-3</v>
      </c>
      <c r="G133" s="494">
        <f t="shared" si="15"/>
        <v>25</v>
      </c>
      <c r="H133" s="303">
        <f t="shared" si="11"/>
        <v>0.8928571428571429</v>
      </c>
      <c r="I133" s="303">
        <f t="shared" si="16"/>
        <v>5.7339449541284407E-2</v>
      </c>
      <c r="J133" s="303">
        <f t="shared" si="17"/>
        <v>2.5125628140703519E-2</v>
      </c>
      <c r="K133" s="494">
        <v>28</v>
      </c>
      <c r="L133" s="303">
        <f t="shared" si="12"/>
        <v>1</v>
      </c>
      <c r="M133" s="303">
        <f t="shared" si="18"/>
        <v>2.8140703517587941E-2</v>
      </c>
      <c r="N133" s="304">
        <f t="shared" si="19"/>
        <v>2.8140703517587941E-2</v>
      </c>
    </row>
    <row r="134" spans="1:14" s="83" customFormat="1" ht="13.5" x14ac:dyDescent="0.2">
      <c r="A134" s="455"/>
      <c r="B134" s="256" t="s">
        <v>36</v>
      </c>
      <c r="C134" s="314">
        <v>3</v>
      </c>
      <c r="D134" s="303">
        <f t="shared" si="10"/>
        <v>0.12</v>
      </c>
      <c r="E134" s="303">
        <f t="shared" si="13"/>
        <v>5.3667262969588547E-3</v>
      </c>
      <c r="F134" s="303">
        <f t="shared" si="14"/>
        <v>3.015075376884422E-3</v>
      </c>
      <c r="G134" s="494">
        <f t="shared" si="15"/>
        <v>22</v>
      </c>
      <c r="H134" s="303">
        <f t="shared" si="11"/>
        <v>0.88</v>
      </c>
      <c r="I134" s="303">
        <f t="shared" si="16"/>
        <v>5.0458715596330278E-2</v>
      </c>
      <c r="J134" s="303">
        <f t="shared" si="17"/>
        <v>2.2110552763819097E-2</v>
      </c>
      <c r="K134" s="494">
        <v>25</v>
      </c>
      <c r="L134" s="303">
        <f t="shared" si="12"/>
        <v>1</v>
      </c>
      <c r="M134" s="303">
        <f t="shared" si="18"/>
        <v>2.5125628140703519E-2</v>
      </c>
      <c r="N134" s="304">
        <f t="shared" si="19"/>
        <v>2.5125628140703519E-2</v>
      </c>
    </row>
    <row r="135" spans="1:14" s="83" customFormat="1" ht="13.5" x14ac:dyDescent="0.2">
      <c r="A135" s="455"/>
      <c r="B135" s="256" t="s">
        <v>37</v>
      </c>
      <c r="C135" s="314">
        <v>2</v>
      </c>
      <c r="D135" s="303">
        <f t="shared" si="10"/>
        <v>6.6666666666666666E-2</v>
      </c>
      <c r="E135" s="303">
        <f t="shared" si="13"/>
        <v>3.5778175313059034E-3</v>
      </c>
      <c r="F135" s="303">
        <f t="shared" si="14"/>
        <v>2.0100502512562816E-3</v>
      </c>
      <c r="G135" s="494">
        <f t="shared" si="15"/>
        <v>28</v>
      </c>
      <c r="H135" s="303">
        <f t="shared" si="11"/>
        <v>0.93333333333333335</v>
      </c>
      <c r="I135" s="303">
        <f t="shared" si="16"/>
        <v>6.4220183486238536E-2</v>
      </c>
      <c r="J135" s="303">
        <f t="shared" si="17"/>
        <v>2.8140703517587941E-2</v>
      </c>
      <c r="K135" s="494">
        <v>30</v>
      </c>
      <c r="L135" s="303">
        <f t="shared" si="12"/>
        <v>1</v>
      </c>
      <c r="M135" s="303">
        <f t="shared" si="18"/>
        <v>3.015075376884422E-2</v>
      </c>
      <c r="N135" s="304">
        <f t="shared" si="19"/>
        <v>3.015075376884422E-2</v>
      </c>
    </row>
    <row r="136" spans="1:14" s="83" customFormat="1" ht="13.5" x14ac:dyDescent="0.2">
      <c r="A136" s="455"/>
      <c r="B136" s="256" t="s">
        <v>40</v>
      </c>
      <c r="C136" s="314">
        <v>0</v>
      </c>
      <c r="D136" s="303">
        <f t="shared" si="10"/>
        <v>0</v>
      </c>
      <c r="E136" s="303">
        <f t="shared" si="13"/>
        <v>0</v>
      </c>
      <c r="F136" s="303">
        <f t="shared" si="14"/>
        <v>0</v>
      </c>
      <c r="G136" s="494">
        <f t="shared" si="15"/>
        <v>56</v>
      </c>
      <c r="H136" s="303">
        <f t="shared" si="11"/>
        <v>1</v>
      </c>
      <c r="I136" s="303">
        <f t="shared" si="16"/>
        <v>0.12844036697247707</v>
      </c>
      <c r="J136" s="303">
        <f t="shared" si="17"/>
        <v>5.6281407035175882E-2</v>
      </c>
      <c r="K136" s="494">
        <v>56</v>
      </c>
      <c r="L136" s="303">
        <f t="shared" si="12"/>
        <v>1</v>
      </c>
      <c r="M136" s="303">
        <f t="shared" si="18"/>
        <v>5.6281407035175882E-2</v>
      </c>
      <c r="N136" s="304">
        <f t="shared" si="19"/>
        <v>5.6281407035175882E-2</v>
      </c>
    </row>
    <row r="137" spans="1:14" s="83" customFormat="1" ht="13.5" x14ac:dyDescent="0.2">
      <c r="A137" s="455"/>
      <c r="B137" s="256" t="s">
        <v>21</v>
      </c>
      <c r="C137" s="314">
        <v>2</v>
      </c>
      <c r="D137" s="303">
        <f t="shared" si="10"/>
        <v>8.6956521739130432E-2</v>
      </c>
      <c r="E137" s="303">
        <f t="shared" si="13"/>
        <v>3.5778175313059034E-3</v>
      </c>
      <c r="F137" s="303">
        <f t="shared" si="14"/>
        <v>2.0100502512562816E-3</v>
      </c>
      <c r="G137" s="494">
        <f t="shared" si="15"/>
        <v>21</v>
      </c>
      <c r="H137" s="303">
        <f t="shared" si="11"/>
        <v>0.91304347826086951</v>
      </c>
      <c r="I137" s="303">
        <f t="shared" si="16"/>
        <v>4.8165137614678902E-2</v>
      </c>
      <c r="J137" s="303">
        <f t="shared" si="17"/>
        <v>2.1105527638190954E-2</v>
      </c>
      <c r="K137" s="494">
        <v>23</v>
      </c>
      <c r="L137" s="303">
        <f t="shared" si="12"/>
        <v>1</v>
      </c>
      <c r="M137" s="303">
        <f t="shared" si="18"/>
        <v>2.3115577889447236E-2</v>
      </c>
      <c r="N137" s="304">
        <f t="shared" si="19"/>
        <v>2.3115577889447236E-2</v>
      </c>
    </row>
    <row r="138" spans="1:14" s="83" customFormat="1" ht="13.5" x14ac:dyDescent="0.2">
      <c r="A138" s="455"/>
      <c r="B138" s="256" t="s">
        <v>7</v>
      </c>
      <c r="C138" s="314">
        <v>9</v>
      </c>
      <c r="D138" s="303">
        <f t="shared" si="10"/>
        <v>0.14516129032258066</v>
      </c>
      <c r="E138" s="303">
        <f t="shared" si="13"/>
        <v>1.6100178890876567E-2</v>
      </c>
      <c r="F138" s="303">
        <f t="shared" si="14"/>
        <v>9.0452261306532659E-3</v>
      </c>
      <c r="G138" s="494">
        <f t="shared" si="15"/>
        <v>53</v>
      </c>
      <c r="H138" s="303">
        <f t="shared" si="11"/>
        <v>0.85483870967741937</v>
      </c>
      <c r="I138" s="303">
        <f t="shared" si="16"/>
        <v>0.12155963302752294</v>
      </c>
      <c r="J138" s="303">
        <f t="shared" si="17"/>
        <v>5.3266331658291456E-2</v>
      </c>
      <c r="K138" s="494">
        <v>62</v>
      </c>
      <c r="L138" s="303">
        <f t="shared" si="12"/>
        <v>1</v>
      </c>
      <c r="M138" s="303">
        <f t="shared" si="18"/>
        <v>6.2311557788944726E-2</v>
      </c>
      <c r="N138" s="304">
        <f t="shared" si="19"/>
        <v>6.2311557788944726E-2</v>
      </c>
    </row>
    <row r="139" spans="1:14" s="83" customFormat="1" ht="13.5" x14ac:dyDescent="0.2">
      <c r="A139" s="455"/>
      <c r="B139" s="256" t="s">
        <v>32</v>
      </c>
      <c r="C139" s="314">
        <v>0</v>
      </c>
      <c r="D139" s="303">
        <f t="shared" si="10"/>
        <v>0</v>
      </c>
      <c r="E139" s="303">
        <f t="shared" si="13"/>
        <v>0</v>
      </c>
      <c r="F139" s="303">
        <f t="shared" si="14"/>
        <v>0</v>
      </c>
      <c r="G139" s="494">
        <f t="shared" si="15"/>
        <v>17</v>
      </c>
      <c r="H139" s="303">
        <f t="shared" si="11"/>
        <v>1</v>
      </c>
      <c r="I139" s="303">
        <f t="shared" si="16"/>
        <v>3.8990825688073397E-2</v>
      </c>
      <c r="J139" s="303">
        <f t="shared" si="17"/>
        <v>1.7085427135678392E-2</v>
      </c>
      <c r="K139" s="494">
        <v>17</v>
      </c>
      <c r="L139" s="303">
        <f t="shared" si="12"/>
        <v>1</v>
      </c>
      <c r="M139" s="303">
        <f t="shared" si="18"/>
        <v>1.7085427135678392E-2</v>
      </c>
      <c r="N139" s="304">
        <f t="shared" si="19"/>
        <v>1.7085427135678392E-2</v>
      </c>
    </row>
    <row r="140" spans="1:14" s="83" customFormat="1" ht="13.5" x14ac:dyDescent="0.2">
      <c r="A140" s="455"/>
      <c r="B140" s="256" t="s">
        <v>3</v>
      </c>
      <c r="C140" s="314">
        <v>3</v>
      </c>
      <c r="D140" s="303">
        <f t="shared" si="10"/>
        <v>0.16666666666666666</v>
      </c>
      <c r="E140" s="303">
        <f t="shared" si="13"/>
        <v>5.3667262969588547E-3</v>
      </c>
      <c r="F140" s="303">
        <f t="shared" si="14"/>
        <v>3.015075376884422E-3</v>
      </c>
      <c r="G140" s="494">
        <f t="shared" si="15"/>
        <v>15</v>
      </c>
      <c r="H140" s="303">
        <f t="shared" si="11"/>
        <v>0.83333333333333337</v>
      </c>
      <c r="I140" s="303">
        <f t="shared" si="16"/>
        <v>3.4403669724770644E-2</v>
      </c>
      <c r="J140" s="303">
        <f t="shared" si="17"/>
        <v>1.507537688442211E-2</v>
      </c>
      <c r="K140" s="494">
        <v>18</v>
      </c>
      <c r="L140" s="303">
        <f t="shared" si="12"/>
        <v>1</v>
      </c>
      <c r="M140" s="303">
        <f t="shared" si="18"/>
        <v>1.8090452261306532E-2</v>
      </c>
      <c r="N140" s="304">
        <f t="shared" si="19"/>
        <v>1.8090452261306532E-2</v>
      </c>
    </row>
    <row r="141" spans="1:14" s="83" customFormat="1" ht="13.5" x14ac:dyDescent="0.2">
      <c r="A141" s="455"/>
      <c r="B141" s="256" t="s">
        <v>139</v>
      </c>
      <c r="C141" s="314">
        <v>7</v>
      </c>
      <c r="D141" s="303">
        <f t="shared" si="10"/>
        <v>0.36842105263157893</v>
      </c>
      <c r="E141" s="303">
        <f t="shared" si="13"/>
        <v>1.2522361359570662E-2</v>
      </c>
      <c r="F141" s="303">
        <f t="shared" si="14"/>
        <v>7.0351758793969852E-3</v>
      </c>
      <c r="G141" s="494">
        <f t="shared" si="15"/>
        <v>12</v>
      </c>
      <c r="H141" s="303">
        <f t="shared" si="11"/>
        <v>0.63157894736842102</v>
      </c>
      <c r="I141" s="303">
        <f t="shared" si="16"/>
        <v>2.7522935779816515E-2</v>
      </c>
      <c r="J141" s="303">
        <f t="shared" si="17"/>
        <v>1.2060301507537688E-2</v>
      </c>
      <c r="K141" s="494">
        <v>19</v>
      </c>
      <c r="L141" s="303">
        <f t="shared" si="12"/>
        <v>1</v>
      </c>
      <c r="M141" s="303">
        <f t="shared" si="18"/>
        <v>1.9095477386934675E-2</v>
      </c>
      <c r="N141" s="304">
        <f t="shared" si="19"/>
        <v>1.9095477386934675E-2</v>
      </c>
    </row>
    <row r="142" spans="1:14" s="83" customFormat="1" ht="13.5" x14ac:dyDescent="0.25">
      <c r="A142" s="455"/>
      <c r="B142" s="255"/>
      <c r="C142" s="460"/>
      <c r="D142" s="303"/>
      <c r="E142" s="495"/>
      <c r="F142" s="495"/>
      <c r="G142" s="496"/>
      <c r="H142" s="303"/>
      <c r="I142" s="495"/>
      <c r="J142" s="495"/>
      <c r="K142" s="496"/>
      <c r="L142" s="303"/>
      <c r="M142" s="495"/>
      <c r="N142" s="497"/>
    </row>
    <row r="143" spans="1:14" s="83" customFormat="1" ht="13.5" x14ac:dyDescent="0.25">
      <c r="A143" s="463"/>
      <c r="B143" s="498" t="s">
        <v>22</v>
      </c>
      <c r="C143" s="465">
        <f>SUM(C112:C142)</f>
        <v>103</v>
      </c>
      <c r="D143" s="466">
        <f>C143/$K143</f>
        <v>0.10351758793969849</v>
      </c>
      <c r="E143" s="310">
        <v>1</v>
      </c>
      <c r="F143" s="466">
        <f>C143/$K$38</f>
        <v>0.10351758793969849</v>
      </c>
      <c r="G143" s="499">
        <f>SUM(G112:G141)</f>
        <v>892</v>
      </c>
      <c r="H143" s="466">
        <f>G143/$K143</f>
        <v>0.89648241206030155</v>
      </c>
      <c r="I143" s="310">
        <v>1</v>
      </c>
      <c r="J143" s="466">
        <f>G143/$K$38</f>
        <v>0.89648241206030155</v>
      </c>
      <c r="K143" s="499">
        <f>SUM(K112:K141)</f>
        <v>995</v>
      </c>
      <c r="L143" s="466">
        <f>K143/$K143</f>
        <v>1</v>
      </c>
      <c r="M143" s="310">
        <v>1</v>
      </c>
      <c r="N143" s="312">
        <f>K143/$K$38</f>
        <v>1</v>
      </c>
    </row>
    <row r="144" spans="1:14" s="83" customFormat="1" ht="13.5" x14ac:dyDescent="0.25">
      <c r="A144" s="122"/>
      <c r="B144" s="122"/>
      <c r="C144" s="122"/>
      <c r="D144" s="122"/>
      <c r="E144" s="122"/>
      <c r="F144" s="122"/>
      <c r="G144" s="123"/>
      <c r="H144" s="122"/>
      <c r="I144" s="122"/>
      <c r="J144" s="122"/>
      <c r="K144" s="123"/>
      <c r="L144" s="122"/>
      <c r="M144" s="122"/>
      <c r="N144" s="122"/>
    </row>
    <row r="145" spans="1:14" ht="13.5" thickBot="1" x14ac:dyDescent="0.25">
      <c r="A145" s="7" t="s">
        <v>75</v>
      </c>
      <c r="F145" s="145" t="s">
        <v>89</v>
      </c>
      <c r="G145" s="145"/>
      <c r="H145" s="145"/>
      <c r="I145" s="145"/>
      <c r="J145" s="145" t="s">
        <v>90</v>
      </c>
    </row>
    <row r="146" spans="1:14" x14ac:dyDescent="0.2">
      <c r="A146" s="685" t="s">
        <v>0</v>
      </c>
      <c r="B146" s="685" t="s">
        <v>0</v>
      </c>
      <c r="C146" s="645" t="s">
        <v>136</v>
      </c>
      <c r="D146" s="645"/>
      <c r="E146" s="645"/>
      <c r="F146" s="645"/>
      <c r="G146" s="645"/>
      <c r="H146" s="645"/>
      <c r="I146" s="645"/>
      <c r="J146" s="645"/>
      <c r="K146" s="645"/>
      <c r="L146" s="645"/>
      <c r="M146" s="645"/>
      <c r="N146" s="645"/>
    </row>
    <row r="147" spans="1:14" x14ac:dyDescent="0.2">
      <c r="A147" s="686"/>
      <c r="B147" s="686"/>
      <c r="C147" s="682" t="s">
        <v>89</v>
      </c>
      <c r="D147" s="683"/>
      <c r="E147" s="683"/>
      <c r="F147" s="683"/>
      <c r="G147" s="683" t="s">
        <v>90</v>
      </c>
      <c r="H147" s="683"/>
      <c r="I147" s="683"/>
      <c r="J147" s="683"/>
      <c r="K147" s="683" t="s">
        <v>22</v>
      </c>
      <c r="L147" s="683"/>
      <c r="M147" s="683"/>
      <c r="N147" s="684"/>
    </row>
    <row r="148" spans="1:14" ht="12.75" thickBot="1" x14ac:dyDescent="0.25">
      <c r="A148" s="687"/>
      <c r="B148" s="687"/>
      <c r="C148" s="127" t="s">
        <v>53</v>
      </c>
      <c r="D148" s="128" t="s">
        <v>54</v>
      </c>
      <c r="E148" s="128" t="s">
        <v>55</v>
      </c>
      <c r="F148" s="128" t="s">
        <v>60</v>
      </c>
      <c r="G148" s="128" t="s">
        <v>53</v>
      </c>
      <c r="H148" s="128" t="s">
        <v>54</v>
      </c>
      <c r="I148" s="128" t="s">
        <v>55</v>
      </c>
      <c r="J148" s="128" t="s">
        <v>60</v>
      </c>
      <c r="K148" s="128" t="s">
        <v>53</v>
      </c>
      <c r="L148" s="128" t="s">
        <v>54</v>
      </c>
      <c r="M148" s="128" t="s">
        <v>55</v>
      </c>
      <c r="N148" s="129" t="s">
        <v>60</v>
      </c>
    </row>
    <row r="149" spans="1:14" ht="13.5" x14ac:dyDescent="0.25">
      <c r="A149" s="230" t="s">
        <v>26</v>
      </c>
      <c r="B149" s="130" t="s">
        <v>1</v>
      </c>
      <c r="C149" s="131">
        <v>0</v>
      </c>
      <c r="D149" s="125">
        <v>0</v>
      </c>
      <c r="E149" s="125">
        <v>0</v>
      </c>
      <c r="F149" s="125">
        <v>0</v>
      </c>
      <c r="G149" s="132">
        <v>27</v>
      </c>
      <c r="H149" s="125">
        <v>1</v>
      </c>
      <c r="I149" s="125">
        <v>3.9E-2</v>
      </c>
      <c r="J149" s="125">
        <v>3.5999999999999997E-2</v>
      </c>
      <c r="K149" s="132">
        <v>27</v>
      </c>
      <c r="L149" s="125">
        <v>1</v>
      </c>
      <c r="M149" s="125">
        <v>3.5999999999999997E-2</v>
      </c>
      <c r="N149" s="133">
        <v>3.5999999999999997E-2</v>
      </c>
    </row>
    <row r="150" spans="1:14" ht="13.5" x14ac:dyDescent="0.25">
      <c r="A150" s="116"/>
      <c r="B150" s="134" t="s">
        <v>2</v>
      </c>
      <c r="C150" s="135">
        <v>1</v>
      </c>
      <c r="D150" s="136">
        <v>8.3000000000000004E-2</v>
      </c>
      <c r="E150" s="136">
        <v>1.2999999999999999E-2</v>
      </c>
      <c r="F150" s="136">
        <v>1E-3</v>
      </c>
      <c r="G150" s="137">
        <v>11</v>
      </c>
      <c r="H150" s="136">
        <v>0.91700000000000004</v>
      </c>
      <c r="I150" s="136">
        <v>1.6E-2</v>
      </c>
      <c r="J150" s="136">
        <v>1.4E-2</v>
      </c>
      <c r="K150" s="137">
        <v>12</v>
      </c>
      <c r="L150" s="136">
        <v>1</v>
      </c>
      <c r="M150" s="136">
        <v>1.6E-2</v>
      </c>
      <c r="N150" s="138">
        <v>1.6E-2</v>
      </c>
    </row>
    <row r="151" spans="1:14" ht="13.5" x14ac:dyDescent="0.25">
      <c r="A151" s="116"/>
      <c r="B151" s="134" t="s">
        <v>13</v>
      </c>
      <c r="C151" s="135">
        <v>0</v>
      </c>
      <c r="D151" s="136">
        <v>0</v>
      </c>
      <c r="E151" s="136">
        <v>0</v>
      </c>
      <c r="F151" s="136">
        <v>0</v>
      </c>
      <c r="G151" s="137">
        <v>12</v>
      </c>
      <c r="H151" s="136">
        <v>1</v>
      </c>
      <c r="I151" s="136">
        <v>1.7999999999999999E-2</v>
      </c>
      <c r="J151" s="136">
        <v>1.6E-2</v>
      </c>
      <c r="K151" s="137">
        <v>12</v>
      </c>
      <c r="L151" s="136">
        <v>1</v>
      </c>
      <c r="M151" s="136">
        <v>1.6E-2</v>
      </c>
      <c r="N151" s="138">
        <v>1.6E-2</v>
      </c>
    </row>
    <row r="152" spans="1:14" ht="13.5" x14ac:dyDescent="0.25">
      <c r="A152" s="116"/>
      <c r="B152" s="134" t="s">
        <v>4</v>
      </c>
      <c r="C152" s="135">
        <v>3</v>
      </c>
      <c r="D152" s="136">
        <v>4.7E-2</v>
      </c>
      <c r="E152" s="136">
        <v>0.04</v>
      </c>
      <c r="F152" s="136">
        <v>4.0000000000000001E-3</v>
      </c>
      <c r="G152" s="137">
        <v>61</v>
      </c>
      <c r="H152" s="136">
        <v>0.95299999999999996</v>
      </c>
      <c r="I152" s="136">
        <v>8.8999999999999996E-2</v>
      </c>
      <c r="J152" s="136">
        <v>0.08</v>
      </c>
      <c r="K152" s="137">
        <v>64</v>
      </c>
      <c r="L152" s="136">
        <v>1</v>
      </c>
      <c r="M152" s="136">
        <v>8.4000000000000005E-2</v>
      </c>
      <c r="N152" s="138">
        <v>8.4000000000000005E-2</v>
      </c>
    </row>
    <row r="153" spans="1:14" ht="13.5" x14ac:dyDescent="0.25">
      <c r="A153" s="116"/>
      <c r="B153" s="134" t="s">
        <v>6</v>
      </c>
      <c r="C153" s="135">
        <v>2</v>
      </c>
      <c r="D153" s="136">
        <v>0.2</v>
      </c>
      <c r="E153" s="136">
        <v>2.7E-2</v>
      </c>
      <c r="F153" s="136">
        <v>3.0000000000000001E-3</v>
      </c>
      <c r="G153" s="137">
        <v>8</v>
      </c>
      <c r="H153" s="136">
        <v>0.8</v>
      </c>
      <c r="I153" s="136">
        <v>1.2E-2</v>
      </c>
      <c r="J153" s="136">
        <v>1.0999999999999999E-2</v>
      </c>
      <c r="K153" s="137">
        <v>10</v>
      </c>
      <c r="L153" s="136">
        <v>1</v>
      </c>
      <c r="M153" s="136">
        <v>1.2999999999999999E-2</v>
      </c>
      <c r="N153" s="138">
        <v>1.2999999999999999E-2</v>
      </c>
    </row>
    <row r="154" spans="1:14" ht="13.5" x14ac:dyDescent="0.25">
      <c r="A154" s="116"/>
      <c r="B154" s="134" t="s">
        <v>8</v>
      </c>
      <c r="C154" s="135">
        <v>0</v>
      </c>
      <c r="D154" s="136">
        <v>0</v>
      </c>
      <c r="E154" s="136">
        <v>0</v>
      </c>
      <c r="F154" s="136">
        <v>0</v>
      </c>
      <c r="G154" s="137">
        <v>15</v>
      </c>
      <c r="H154" s="136">
        <v>1</v>
      </c>
      <c r="I154" s="136">
        <v>2.1999999999999999E-2</v>
      </c>
      <c r="J154" s="136">
        <v>0.02</v>
      </c>
      <c r="K154" s="137">
        <v>15</v>
      </c>
      <c r="L154" s="136">
        <v>1</v>
      </c>
      <c r="M154" s="136">
        <v>0.02</v>
      </c>
      <c r="N154" s="138">
        <v>0.02</v>
      </c>
    </row>
    <row r="155" spans="1:14" ht="13.5" x14ac:dyDescent="0.25">
      <c r="A155" s="116"/>
      <c r="B155" s="134" t="s">
        <v>9</v>
      </c>
      <c r="C155" s="135">
        <v>3</v>
      </c>
      <c r="D155" s="136">
        <v>9.7000000000000003E-2</v>
      </c>
      <c r="E155" s="136">
        <v>0.04</v>
      </c>
      <c r="F155" s="136">
        <v>4.0000000000000001E-3</v>
      </c>
      <c r="G155" s="137">
        <v>28</v>
      </c>
      <c r="H155" s="136">
        <v>0.90300000000000002</v>
      </c>
      <c r="I155" s="136">
        <v>4.1000000000000002E-2</v>
      </c>
      <c r="J155" s="136">
        <v>3.6999999999999998E-2</v>
      </c>
      <c r="K155" s="137">
        <v>31</v>
      </c>
      <c r="L155" s="136">
        <v>1</v>
      </c>
      <c r="M155" s="136">
        <v>4.1000000000000002E-2</v>
      </c>
      <c r="N155" s="138">
        <v>4.1000000000000002E-2</v>
      </c>
    </row>
    <row r="156" spans="1:14" ht="13.5" x14ac:dyDescent="0.25">
      <c r="A156" s="116"/>
      <c r="B156" s="134" t="s">
        <v>10</v>
      </c>
      <c r="C156" s="135">
        <v>1</v>
      </c>
      <c r="D156" s="136">
        <v>4.4999999999999998E-2</v>
      </c>
      <c r="E156" s="136">
        <v>1.2999999999999999E-2</v>
      </c>
      <c r="F156" s="136">
        <v>1E-3</v>
      </c>
      <c r="G156" s="137">
        <v>21</v>
      </c>
      <c r="H156" s="136">
        <v>0.95499999999999996</v>
      </c>
      <c r="I156" s="136">
        <v>3.1E-2</v>
      </c>
      <c r="J156" s="136">
        <v>2.8000000000000001E-2</v>
      </c>
      <c r="K156" s="137">
        <v>22</v>
      </c>
      <c r="L156" s="136">
        <v>1</v>
      </c>
      <c r="M156" s="136">
        <v>2.9000000000000001E-2</v>
      </c>
      <c r="N156" s="138">
        <v>2.9000000000000001E-2</v>
      </c>
    </row>
    <row r="157" spans="1:14" ht="13.5" x14ac:dyDescent="0.25">
      <c r="A157" s="116"/>
      <c r="B157" s="134" t="s">
        <v>5</v>
      </c>
      <c r="C157" s="135">
        <v>9</v>
      </c>
      <c r="D157" s="136">
        <v>7.0000000000000007E-2</v>
      </c>
      <c r="E157" s="136">
        <v>0.12</v>
      </c>
      <c r="F157" s="136">
        <v>1.2E-2</v>
      </c>
      <c r="G157" s="137">
        <v>119</v>
      </c>
      <c r="H157" s="136">
        <v>0.93</v>
      </c>
      <c r="I157" s="136">
        <v>0.17399999999999999</v>
      </c>
      <c r="J157" s="136">
        <v>0.157</v>
      </c>
      <c r="K157" s="137">
        <v>128</v>
      </c>
      <c r="L157" s="136">
        <v>1</v>
      </c>
      <c r="M157" s="136">
        <v>0.16900000000000001</v>
      </c>
      <c r="N157" s="138">
        <v>0.16900000000000001</v>
      </c>
    </row>
    <row r="158" spans="1:14" ht="13.5" x14ac:dyDescent="0.25">
      <c r="A158" s="116"/>
      <c r="B158" s="134" t="s">
        <v>12</v>
      </c>
      <c r="C158" s="135">
        <v>0</v>
      </c>
      <c r="D158" s="136">
        <v>0</v>
      </c>
      <c r="E158" s="136">
        <v>0</v>
      </c>
      <c r="F158" s="136">
        <v>0</v>
      </c>
      <c r="G158" s="137">
        <v>13</v>
      </c>
      <c r="H158" s="136">
        <v>1</v>
      </c>
      <c r="I158" s="136">
        <v>1.9E-2</v>
      </c>
      <c r="J158" s="136">
        <v>1.7000000000000001E-2</v>
      </c>
      <c r="K158" s="137">
        <v>13</v>
      </c>
      <c r="L158" s="136">
        <v>1</v>
      </c>
      <c r="M158" s="136">
        <v>1.7000000000000001E-2</v>
      </c>
      <c r="N158" s="138">
        <v>1.7000000000000001E-2</v>
      </c>
    </row>
    <row r="159" spans="1:14" ht="13.5" x14ac:dyDescent="0.25">
      <c r="A159" s="116"/>
      <c r="B159" s="134" t="s">
        <v>14</v>
      </c>
      <c r="C159" s="135">
        <v>6</v>
      </c>
      <c r="D159" s="136">
        <v>0.11799999999999999</v>
      </c>
      <c r="E159" s="136">
        <v>0.08</v>
      </c>
      <c r="F159" s="136">
        <v>8.0000000000000002E-3</v>
      </c>
      <c r="G159" s="137">
        <v>45</v>
      </c>
      <c r="H159" s="136">
        <v>0.88200000000000001</v>
      </c>
      <c r="I159" s="136">
        <v>6.6000000000000003E-2</v>
      </c>
      <c r="J159" s="136">
        <v>5.8999999999999997E-2</v>
      </c>
      <c r="K159" s="137">
        <v>51</v>
      </c>
      <c r="L159" s="136">
        <v>1</v>
      </c>
      <c r="M159" s="136">
        <v>6.7000000000000004E-2</v>
      </c>
      <c r="N159" s="138">
        <v>6.7000000000000004E-2</v>
      </c>
    </row>
    <row r="160" spans="1:14" ht="13.5" x14ac:dyDescent="0.25">
      <c r="A160" s="116"/>
      <c r="B160" s="134" t="s">
        <v>15</v>
      </c>
      <c r="C160" s="135">
        <v>3</v>
      </c>
      <c r="D160" s="136">
        <v>6.7000000000000004E-2</v>
      </c>
      <c r="E160" s="136">
        <v>0.04</v>
      </c>
      <c r="F160" s="136">
        <v>4.0000000000000001E-3</v>
      </c>
      <c r="G160" s="137">
        <v>42</v>
      </c>
      <c r="H160" s="136">
        <v>0.93300000000000005</v>
      </c>
      <c r="I160" s="136">
        <v>6.0999999999999999E-2</v>
      </c>
      <c r="J160" s="136">
        <v>5.5E-2</v>
      </c>
      <c r="K160" s="137">
        <v>45</v>
      </c>
      <c r="L160" s="136">
        <v>1</v>
      </c>
      <c r="M160" s="136">
        <v>5.8999999999999997E-2</v>
      </c>
      <c r="N160" s="138">
        <v>5.8999999999999997E-2</v>
      </c>
    </row>
    <row r="161" spans="1:14" ht="13.5" x14ac:dyDescent="0.25">
      <c r="A161" s="116"/>
      <c r="B161" s="134" t="s">
        <v>16</v>
      </c>
      <c r="C161" s="135">
        <v>13</v>
      </c>
      <c r="D161" s="136">
        <v>0.24099999999999999</v>
      </c>
      <c r="E161" s="136">
        <v>0.17299999999999999</v>
      </c>
      <c r="F161" s="136">
        <v>1.7000000000000001E-2</v>
      </c>
      <c r="G161" s="137">
        <v>41</v>
      </c>
      <c r="H161" s="136">
        <v>0.75900000000000001</v>
      </c>
      <c r="I161" s="136">
        <v>0.06</v>
      </c>
      <c r="J161" s="136">
        <v>5.3999999999999999E-2</v>
      </c>
      <c r="K161" s="137">
        <v>54</v>
      </c>
      <c r="L161" s="136">
        <v>1</v>
      </c>
      <c r="M161" s="136">
        <v>7.0999999999999994E-2</v>
      </c>
      <c r="N161" s="138">
        <v>7.0999999999999994E-2</v>
      </c>
    </row>
    <row r="162" spans="1:14" ht="13.5" x14ac:dyDescent="0.25">
      <c r="A162" s="116"/>
      <c r="B162" s="134" t="s">
        <v>17</v>
      </c>
      <c r="C162" s="135">
        <v>0</v>
      </c>
      <c r="D162" s="136">
        <v>0</v>
      </c>
      <c r="E162" s="136">
        <v>0</v>
      </c>
      <c r="F162" s="136">
        <v>0</v>
      </c>
      <c r="G162" s="137">
        <v>18</v>
      </c>
      <c r="H162" s="136">
        <v>1</v>
      </c>
      <c r="I162" s="136">
        <v>2.5999999999999999E-2</v>
      </c>
      <c r="J162" s="136">
        <v>2.4E-2</v>
      </c>
      <c r="K162" s="137">
        <v>18</v>
      </c>
      <c r="L162" s="136">
        <v>1</v>
      </c>
      <c r="M162" s="136">
        <v>2.4E-2</v>
      </c>
      <c r="N162" s="138">
        <v>2.4E-2</v>
      </c>
    </row>
    <row r="163" spans="1:14" ht="13.5" x14ac:dyDescent="0.25">
      <c r="A163" s="116"/>
      <c r="B163" s="134" t="s">
        <v>138</v>
      </c>
      <c r="C163" s="135">
        <v>0</v>
      </c>
      <c r="D163" s="136">
        <v>0</v>
      </c>
      <c r="E163" s="136">
        <v>0</v>
      </c>
      <c r="F163" s="136">
        <v>0</v>
      </c>
      <c r="G163" s="137">
        <v>4</v>
      </c>
      <c r="H163" s="136">
        <v>1</v>
      </c>
      <c r="I163" s="136">
        <v>6.0000000000000001E-3</v>
      </c>
      <c r="J163" s="136">
        <v>5.0000000000000001E-3</v>
      </c>
      <c r="K163" s="137">
        <v>4</v>
      </c>
      <c r="L163" s="136">
        <v>1</v>
      </c>
      <c r="M163" s="136">
        <v>5.0000000000000001E-3</v>
      </c>
      <c r="N163" s="138">
        <v>5.0000000000000001E-3</v>
      </c>
    </row>
    <row r="164" spans="1:14" ht="13.5" x14ac:dyDescent="0.25">
      <c r="A164" s="116"/>
      <c r="B164" s="134" t="s">
        <v>18</v>
      </c>
      <c r="C164" s="135">
        <v>12</v>
      </c>
      <c r="D164" s="136">
        <v>0.44400000000000001</v>
      </c>
      <c r="E164" s="136">
        <v>0.16</v>
      </c>
      <c r="F164" s="136">
        <v>1.6E-2</v>
      </c>
      <c r="G164" s="137">
        <v>15</v>
      </c>
      <c r="H164" s="136">
        <v>0.55600000000000005</v>
      </c>
      <c r="I164" s="136">
        <v>2.1999999999999999E-2</v>
      </c>
      <c r="J164" s="136">
        <v>0.02</v>
      </c>
      <c r="K164" s="137">
        <v>27</v>
      </c>
      <c r="L164" s="136">
        <v>1</v>
      </c>
      <c r="M164" s="136">
        <v>3.5999999999999997E-2</v>
      </c>
      <c r="N164" s="138">
        <v>3.5999999999999997E-2</v>
      </c>
    </row>
    <row r="165" spans="1:14" ht="13.5" x14ac:dyDescent="0.25">
      <c r="A165" s="116"/>
      <c r="B165" s="134" t="s">
        <v>19</v>
      </c>
      <c r="C165" s="135">
        <v>1</v>
      </c>
      <c r="D165" s="136">
        <v>0.125</v>
      </c>
      <c r="E165" s="136">
        <v>1.2999999999999999E-2</v>
      </c>
      <c r="F165" s="136">
        <v>1E-3</v>
      </c>
      <c r="G165" s="137">
        <v>7</v>
      </c>
      <c r="H165" s="136">
        <v>0.875</v>
      </c>
      <c r="I165" s="136">
        <v>0.01</v>
      </c>
      <c r="J165" s="136">
        <v>8.9999999999999993E-3</v>
      </c>
      <c r="K165" s="137">
        <v>8</v>
      </c>
      <c r="L165" s="136">
        <v>1</v>
      </c>
      <c r="M165" s="136">
        <v>1.0999999999999999E-2</v>
      </c>
      <c r="N165" s="138">
        <v>1.0999999999999999E-2</v>
      </c>
    </row>
    <row r="166" spans="1:14" ht="13.5" x14ac:dyDescent="0.25">
      <c r="A166" s="116"/>
      <c r="B166" s="134" t="s">
        <v>20</v>
      </c>
      <c r="C166" s="135">
        <v>2</v>
      </c>
      <c r="D166" s="136">
        <v>5.7000000000000002E-2</v>
      </c>
      <c r="E166" s="136">
        <v>2.7E-2</v>
      </c>
      <c r="F166" s="136">
        <v>3.0000000000000001E-3</v>
      </c>
      <c r="G166" s="137">
        <v>33</v>
      </c>
      <c r="H166" s="136">
        <v>0.94299999999999995</v>
      </c>
      <c r="I166" s="136">
        <v>4.8000000000000001E-2</v>
      </c>
      <c r="J166" s="136">
        <v>4.2999999999999997E-2</v>
      </c>
      <c r="K166" s="137">
        <v>35</v>
      </c>
      <c r="L166" s="136">
        <v>1</v>
      </c>
      <c r="M166" s="136">
        <v>4.5999999999999999E-2</v>
      </c>
      <c r="N166" s="138">
        <v>4.5999999999999999E-2</v>
      </c>
    </row>
    <row r="167" spans="1:14" ht="13.5" x14ac:dyDescent="0.25">
      <c r="A167" s="116"/>
      <c r="B167" s="134" t="s">
        <v>57</v>
      </c>
      <c r="C167" s="135">
        <v>0</v>
      </c>
      <c r="D167" s="136">
        <v>0</v>
      </c>
      <c r="E167" s="136">
        <v>0</v>
      </c>
      <c r="F167" s="136">
        <v>0</v>
      </c>
      <c r="G167" s="137">
        <v>61</v>
      </c>
      <c r="H167" s="136">
        <v>1</v>
      </c>
      <c r="I167" s="136">
        <v>8.8999999999999996E-2</v>
      </c>
      <c r="J167" s="136">
        <v>0.08</v>
      </c>
      <c r="K167" s="137">
        <v>61</v>
      </c>
      <c r="L167" s="136">
        <v>1</v>
      </c>
      <c r="M167" s="136">
        <v>0.08</v>
      </c>
      <c r="N167" s="138">
        <v>0.08</v>
      </c>
    </row>
    <row r="168" spans="1:14" ht="13.5" x14ac:dyDescent="0.25">
      <c r="A168" s="116"/>
      <c r="B168" s="134" t="s">
        <v>21</v>
      </c>
      <c r="C168" s="135">
        <v>0</v>
      </c>
      <c r="D168" s="136">
        <v>0</v>
      </c>
      <c r="E168" s="136">
        <v>0</v>
      </c>
      <c r="F168" s="136">
        <v>0</v>
      </c>
      <c r="G168" s="137">
        <v>25</v>
      </c>
      <c r="H168" s="136">
        <v>1</v>
      </c>
      <c r="I168" s="136">
        <v>3.6999999999999998E-2</v>
      </c>
      <c r="J168" s="136">
        <v>3.3000000000000002E-2</v>
      </c>
      <c r="K168" s="137">
        <v>25</v>
      </c>
      <c r="L168" s="136">
        <v>1</v>
      </c>
      <c r="M168" s="136">
        <v>3.3000000000000002E-2</v>
      </c>
      <c r="N168" s="138">
        <v>3.3000000000000002E-2</v>
      </c>
    </row>
    <row r="169" spans="1:14" ht="13.5" x14ac:dyDescent="0.25">
      <c r="A169" s="116"/>
      <c r="B169" s="134" t="s">
        <v>7</v>
      </c>
      <c r="C169" s="135">
        <v>11</v>
      </c>
      <c r="D169" s="136">
        <v>0.17499999999999999</v>
      </c>
      <c r="E169" s="136">
        <v>0.14699999999999999</v>
      </c>
      <c r="F169" s="136">
        <v>1.4E-2</v>
      </c>
      <c r="G169" s="137">
        <v>52</v>
      </c>
      <c r="H169" s="136">
        <v>0.82499999999999996</v>
      </c>
      <c r="I169" s="136">
        <v>7.5999999999999998E-2</v>
      </c>
      <c r="J169" s="136">
        <v>6.9000000000000006E-2</v>
      </c>
      <c r="K169" s="137">
        <v>63</v>
      </c>
      <c r="L169" s="136">
        <v>1</v>
      </c>
      <c r="M169" s="136">
        <v>8.3000000000000004E-2</v>
      </c>
      <c r="N169" s="138">
        <v>8.3000000000000004E-2</v>
      </c>
    </row>
    <row r="170" spans="1:14" ht="13.5" x14ac:dyDescent="0.25">
      <c r="A170" s="116"/>
      <c r="B170" s="134" t="s">
        <v>3</v>
      </c>
      <c r="C170" s="139">
        <v>4</v>
      </c>
      <c r="D170" s="140">
        <v>0.16</v>
      </c>
      <c r="E170" s="140">
        <v>5.2999999999999999E-2</v>
      </c>
      <c r="F170" s="140">
        <v>5.0000000000000001E-3</v>
      </c>
      <c r="G170" s="141">
        <v>21</v>
      </c>
      <c r="H170" s="140">
        <v>0.84</v>
      </c>
      <c r="I170" s="140">
        <v>3.1E-2</v>
      </c>
      <c r="J170" s="140">
        <v>2.8000000000000001E-2</v>
      </c>
      <c r="K170" s="141">
        <v>25</v>
      </c>
      <c r="L170" s="140">
        <v>1</v>
      </c>
      <c r="M170" s="140">
        <v>3.3000000000000002E-2</v>
      </c>
      <c r="N170" s="142">
        <v>3.3000000000000002E-2</v>
      </c>
    </row>
    <row r="171" spans="1:14" ht="13.5" x14ac:dyDescent="0.25">
      <c r="A171" s="116"/>
      <c r="B171" s="134" t="s">
        <v>139</v>
      </c>
      <c r="C171" s="135">
        <v>4</v>
      </c>
      <c r="D171" s="136">
        <v>0.44400000000000001</v>
      </c>
      <c r="E171" s="136">
        <v>5.2999999999999999E-2</v>
      </c>
      <c r="F171" s="136">
        <v>5.0000000000000001E-3</v>
      </c>
      <c r="G171" s="137">
        <v>5</v>
      </c>
      <c r="H171" s="136">
        <v>0.55600000000000005</v>
      </c>
      <c r="I171" s="136">
        <v>7.0000000000000001E-3</v>
      </c>
      <c r="J171" s="136">
        <v>7.0000000000000001E-3</v>
      </c>
      <c r="K171" s="137">
        <v>9</v>
      </c>
      <c r="L171" s="136">
        <v>1</v>
      </c>
      <c r="M171" s="136">
        <v>1.2E-2</v>
      </c>
      <c r="N171" s="138">
        <v>1.2E-2</v>
      </c>
    </row>
    <row r="172" spans="1:14" ht="13.5" x14ac:dyDescent="0.25">
      <c r="A172" s="116"/>
      <c r="B172" s="117"/>
      <c r="C172" s="139"/>
      <c r="D172" s="140"/>
      <c r="E172" s="140"/>
      <c r="F172" s="140"/>
      <c r="G172" s="141"/>
      <c r="H172" s="140"/>
      <c r="I172" s="140"/>
      <c r="J172" s="140"/>
      <c r="K172" s="141"/>
      <c r="L172" s="140"/>
      <c r="M172" s="140"/>
      <c r="N172" s="142"/>
    </row>
    <row r="173" spans="1:14" ht="14.25" thickBot="1" x14ac:dyDescent="0.3">
      <c r="A173" s="231"/>
      <c r="B173" s="118" t="s">
        <v>22</v>
      </c>
      <c r="C173" s="124">
        <v>75</v>
      </c>
      <c r="D173" s="119">
        <v>9.9000000000000005E-2</v>
      </c>
      <c r="E173" s="119">
        <v>1</v>
      </c>
      <c r="F173" s="119">
        <v>9.9000000000000005E-2</v>
      </c>
      <c r="G173" s="126">
        <v>684</v>
      </c>
      <c r="H173" s="119">
        <v>0.90100000000000002</v>
      </c>
      <c r="I173" s="119">
        <v>1</v>
      </c>
      <c r="J173" s="119">
        <v>0.90100000000000002</v>
      </c>
      <c r="K173" s="126">
        <v>759</v>
      </c>
      <c r="L173" s="119">
        <v>1</v>
      </c>
      <c r="M173" s="119">
        <v>1</v>
      </c>
      <c r="N173" s="120">
        <v>1</v>
      </c>
    </row>
    <row r="175" spans="1:14" ht="12.75" x14ac:dyDescent="0.2">
      <c r="A175" s="7" t="s">
        <v>63</v>
      </c>
    </row>
    <row r="176" spans="1:14" x14ac:dyDescent="0.2">
      <c r="A176" s="325"/>
      <c r="B176" s="326"/>
      <c r="C176" s="584" t="s">
        <v>136</v>
      </c>
      <c r="D176" s="667"/>
      <c r="E176" s="667"/>
      <c r="F176" s="667"/>
      <c r="G176" s="668"/>
    </row>
    <row r="177" spans="1:10" x14ac:dyDescent="0.2">
      <c r="A177" s="327"/>
      <c r="B177" s="328"/>
      <c r="C177" s="581" t="s">
        <v>91</v>
      </c>
      <c r="D177" s="669"/>
      <c r="E177" s="669"/>
      <c r="F177" s="669"/>
      <c r="G177" s="670"/>
    </row>
    <row r="178" spans="1:10" ht="32.450000000000003" customHeight="1" x14ac:dyDescent="0.2">
      <c r="A178" s="327"/>
      <c r="B178" s="328"/>
      <c r="C178" s="335" t="s">
        <v>38</v>
      </c>
      <c r="D178" s="336">
        <v>2010</v>
      </c>
      <c r="E178" s="337">
        <v>2005</v>
      </c>
      <c r="F178" s="338">
        <v>2000</v>
      </c>
      <c r="G178" s="339" t="s">
        <v>64</v>
      </c>
    </row>
    <row r="179" spans="1:10" ht="13.5" x14ac:dyDescent="0.25">
      <c r="A179" s="331" t="s">
        <v>26</v>
      </c>
      <c r="B179" s="332" t="s">
        <v>1</v>
      </c>
      <c r="C179" s="355">
        <f t="shared" ref="C179:D208" si="20">C112</f>
        <v>2</v>
      </c>
      <c r="D179" s="340">
        <f t="shared" si="20"/>
        <v>5.7142857142857141E-2</v>
      </c>
      <c r="E179" s="341">
        <v>0</v>
      </c>
      <c r="F179" s="342">
        <v>0</v>
      </c>
      <c r="G179" s="343">
        <f>E179-F179</f>
        <v>0</v>
      </c>
    </row>
    <row r="180" spans="1:10" ht="13.5" x14ac:dyDescent="0.25">
      <c r="A180" s="329"/>
      <c r="B180" s="333" t="s">
        <v>2</v>
      </c>
      <c r="C180" s="356">
        <f t="shared" si="20"/>
        <v>9</v>
      </c>
      <c r="D180" s="344">
        <f t="shared" si="20"/>
        <v>0.23076923076923078</v>
      </c>
      <c r="E180" s="345">
        <v>8.3000000000000004E-2</v>
      </c>
      <c r="F180" s="346">
        <v>9.375E-2</v>
      </c>
      <c r="G180" s="347">
        <f>E180-F180</f>
        <v>-1.0749999999999996E-2</v>
      </c>
    </row>
    <row r="181" spans="1:10" ht="13.5" x14ac:dyDescent="0.25">
      <c r="A181" s="329"/>
      <c r="B181" s="333" t="s">
        <v>41</v>
      </c>
      <c r="C181" s="356">
        <f t="shared" si="20"/>
        <v>0</v>
      </c>
      <c r="D181" s="344">
        <f t="shared" si="20"/>
        <v>0</v>
      </c>
      <c r="E181" s="345"/>
      <c r="F181" s="346"/>
      <c r="G181" s="347"/>
    </row>
    <row r="182" spans="1:10" ht="13.5" x14ac:dyDescent="0.25">
      <c r="A182" s="329"/>
      <c r="B182" s="333" t="s">
        <v>34</v>
      </c>
      <c r="C182" s="356">
        <f t="shared" si="20"/>
        <v>6</v>
      </c>
      <c r="D182" s="344">
        <f t="shared" si="20"/>
        <v>0.10909090909090909</v>
      </c>
      <c r="E182" s="345"/>
      <c r="F182" s="346"/>
      <c r="G182" s="347"/>
    </row>
    <row r="183" spans="1:10" ht="13.5" x14ac:dyDescent="0.25">
      <c r="A183" s="329"/>
      <c r="B183" s="333" t="s">
        <v>13</v>
      </c>
      <c r="C183" s="356">
        <f t="shared" si="20"/>
        <v>0</v>
      </c>
      <c r="D183" s="344">
        <f t="shared" si="20"/>
        <v>0</v>
      </c>
      <c r="E183" s="345">
        <v>0</v>
      </c>
      <c r="F183" s="346"/>
      <c r="G183" s="347"/>
      <c r="J183" s="80"/>
    </row>
    <row r="184" spans="1:10" ht="13.5" x14ac:dyDescent="0.25">
      <c r="A184" s="329"/>
      <c r="B184" s="333" t="s">
        <v>4</v>
      </c>
      <c r="C184" s="356">
        <f t="shared" si="20"/>
        <v>5</v>
      </c>
      <c r="D184" s="344">
        <f t="shared" si="20"/>
        <v>0.12820512820512819</v>
      </c>
      <c r="E184" s="345">
        <v>4.7E-2</v>
      </c>
      <c r="F184" s="346"/>
      <c r="G184" s="347"/>
      <c r="J184" s="80"/>
    </row>
    <row r="185" spans="1:10" ht="13.5" x14ac:dyDescent="0.25">
      <c r="A185" s="329"/>
      <c r="B185" s="333" t="s">
        <v>6</v>
      </c>
      <c r="C185" s="356">
        <f t="shared" si="20"/>
        <v>3</v>
      </c>
      <c r="D185" s="348">
        <f t="shared" si="20"/>
        <v>0.5</v>
      </c>
      <c r="E185" s="345">
        <v>0.2</v>
      </c>
      <c r="F185" s="346">
        <v>0.3</v>
      </c>
      <c r="G185" s="347">
        <f>E185-F185</f>
        <v>-9.9999999999999978E-2</v>
      </c>
      <c r="J185" s="80"/>
    </row>
    <row r="186" spans="1:10" ht="13.5" x14ac:dyDescent="0.25">
      <c r="A186" s="329"/>
      <c r="B186" s="333" t="s">
        <v>8</v>
      </c>
      <c r="C186" s="356">
        <f t="shared" si="20"/>
        <v>0</v>
      </c>
      <c r="D186" s="344">
        <f t="shared" si="20"/>
        <v>0</v>
      </c>
      <c r="E186" s="345">
        <v>0</v>
      </c>
      <c r="F186" s="346"/>
      <c r="G186" s="347"/>
      <c r="J186" s="80"/>
    </row>
    <row r="187" spans="1:10" ht="13.5" x14ac:dyDescent="0.25">
      <c r="A187" s="329"/>
      <c r="B187" s="333" t="s">
        <v>9</v>
      </c>
      <c r="C187" s="356">
        <f t="shared" si="20"/>
        <v>4</v>
      </c>
      <c r="D187" s="344">
        <f t="shared" si="20"/>
        <v>9.3023255813953487E-2</v>
      </c>
      <c r="E187" s="345">
        <v>9.7000000000000003E-2</v>
      </c>
      <c r="F187" s="346">
        <v>8.5106382978723402E-2</v>
      </c>
      <c r="G187" s="347">
        <f>E187-F187</f>
        <v>1.1893617021276601E-2</v>
      </c>
      <c r="J187" s="80"/>
    </row>
    <row r="188" spans="1:10" ht="13.5" x14ac:dyDescent="0.25">
      <c r="A188" s="329"/>
      <c r="B188" s="333" t="s">
        <v>10</v>
      </c>
      <c r="C188" s="356">
        <f t="shared" si="20"/>
        <v>1</v>
      </c>
      <c r="D188" s="344">
        <f t="shared" si="20"/>
        <v>3.2258064516129031E-2</v>
      </c>
      <c r="E188" s="345">
        <v>4.4999999999999998E-2</v>
      </c>
      <c r="F188" s="346">
        <v>5.7142857142857141E-2</v>
      </c>
      <c r="G188" s="347">
        <f>E188-F188</f>
        <v>-1.2142857142857143E-2</v>
      </c>
      <c r="J188" s="80"/>
    </row>
    <row r="189" spans="1:10" ht="13.5" x14ac:dyDescent="0.25">
      <c r="A189" s="329"/>
      <c r="B189" s="333" t="s">
        <v>42</v>
      </c>
      <c r="C189" s="356">
        <f t="shared" si="20"/>
        <v>1</v>
      </c>
      <c r="D189" s="344">
        <f t="shared" si="20"/>
        <v>6.25E-2</v>
      </c>
      <c r="E189" s="345"/>
      <c r="F189" s="346"/>
      <c r="G189" s="347"/>
      <c r="J189" s="80"/>
    </row>
    <row r="190" spans="1:10" ht="13.5" x14ac:dyDescent="0.25">
      <c r="A190" s="329"/>
      <c r="B190" s="333" t="s">
        <v>5</v>
      </c>
      <c r="C190" s="356">
        <f t="shared" si="20"/>
        <v>12</v>
      </c>
      <c r="D190" s="344">
        <f t="shared" si="20"/>
        <v>0.11881188118811881</v>
      </c>
      <c r="E190" s="345">
        <v>7.0000000000000007E-2</v>
      </c>
      <c r="F190" s="346">
        <v>0.10344827586206896</v>
      </c>
      <c r="G190" s="347">
        <f>E190-F190</f>
        <v>-3.3448275862068957E-2</v>
      </c>
      <c r="J190" s="80"/>
    </row>
    <row r="191" spans="1:10" ht="13.5" x14ac:dyDescent="0.25">
      <c r="A191" s="329"/>
      <c r="B191" s="333" t="s">
        <v>12</v>
      </c>
      <c r="C191" s="356">
        <f t="shared" si="20"/>
        <v>0</v>
      </c>
      <c r="D191" s="344">
        <f t="shared" si="20"/>
        <v>0</v>
      </c>
      <c r="E191" s="345">
        <v>0</v>
      </c>
      <c r="F191" s="346">
        <v>0</v>
      </c>
      <c r="G191" s="347">
        <f>E191-F191</f>
        <v>0</v>
      </c>
      <c r="J191" s="80"/>
    </row>
    <row r="192" spans="1:10" ht="13.5" x14ac:dyDescent="0.25">
      <c r="A192" s="329"/>
      <c r="B192" s="333" t="s">
        <v>14</v>
      </c>
      <c r="C192" s="356">
        <f t="shared" si="20"/>
        <v>7</v>
      </c>
      <c r="D192" s="344">
        <f t="shared" si="20"/>
        <v>0.15217391304347827</v>
      </c>
      <c r="E192" s="345">
        <v>0.11799999999999999</v>
      </c>
      <c r="F192" s="346">
        <v>1.5625E-2</v>
      </c>
      <c r="G192" s="347">
        <f>E192-F192</f>
        <v>0.10237499999999999</v>
      </c>
      <c r="J192" s="80"/>
    </row>
    <row r="193" spans="1:10" ht="13.5" x14ac:dyDescent="0.25">
      <c r="A193" s="329"/>
      <c r="B193" s="333" t="s">
        <v>15</v>
      </c>
      <c r="C193" s="356">
        <f t="shared" si="20"/>
        <v>2</v>
      </c>
      <c r="D193" s="344">
        <f t="shared" si="20"/>
        <v>6.25E-2</v>
      </c>
      <c r="E193" s="345">
        <v>6.7000000000000004E-2</v>
      </c>
      <c r="F193" s="346"/>
      <c r="G193" s="347"/>
      <c r="J193" s="80"/>
    </row>
    <row r="194" spans="1:10" ht="13.5" x14ac:dyDescent="0.25">
      <c r="A194" s="329"/>
      <c r="B194" s="333" t="s">
        <v>16</v>
      </c>
      <c r="C194" s="356">
        <f t="shared" si="20"/>
        <v>7</v>
      </c>
      <c r="D194" s="344">
        <f t="shared" si="20"/>
        <v>6.0344827586206899E-2</v>
      </c>
      <c r="E194" s="349">
        <v>0.24099999999999999</v>
      </c>
      <c r="F194" s="346"/>
      <c r="G194" s="347"/>
      <c r="J194" s="80"/>
    </row>
    <row r="195" spans="1:10" ht="13.5" x14ac:dyDescent="0.25">
      <c r="A195" s="329"/>
      <c r="B195" s="333" t="s">
        <v>35</v>
      </c>
      <c r="C195" s="356">
        <f t="shared" si="20"/>
        <v>1</v>
      </c>
      <c r="D195" s="344">
        <f t="shared" si="20"/>
        <v>3.5714285714285712E-2</v>
      </c>
      <c r="E195" s="345"/>
      <c r="F195" s="346"/>
      <c r="G195" s="347"/>
      <c r="J195" s="80"/>
    </row>
    <row r="196" spans="1:10" ht="13.5" x14ac:dyDescent="0.25">
      <c r="A196" s="329"/>
      <c r="B196" s="333" t="s">
        <v>17</v>
      </c>
      <c r="C196" s="356">
        <f t="shared" si="20"/>
        <v>0</v>
      </c>
      <c r="D196" s="344">
        <f t="shared" si="20"/>
        <v>0</v>
      </c>
      <c r="E196" s="345">
        <v>0</v>
      </c>
      <c r="F196" s="346"/>
      <c r="G196" s="347"/>
      <c r="J196" s="80"/>
    </row>
    <row r="197" spans="1:10" ht="13.5" x14ac:dyDescent="0.25">
      <c r="A197" s="329"/>
      <c r="B197" s="333" t="s">
        <v>138</v>
      </c>
      <c r="C197" s="356">
        <f t="shared" si="20"/>
        <v>1</v>
      </c>
      <c r="D197" s="344">
        <f t="shared" si="20"/>
        <v>0.2</v>
      </c>
      <c r="E197" s="345">
        <v>0</v>
      </c>
      <c r="F197" s="346"/>
      <c r="G197" s="347"/>
      <c r="J197" s="80"/>
    </row>
    <row r="198" spans="1:10" ht="13.5" x14ac:dyDescent="0.25">
      <c r="A198" s="329"/>
      <c r="B198" s="333" t="s">
        <v>18</v>
      </c>
      <c r="C198" s="356">
        <f t="shared" si="20"/>
        <v>5</v>
      </c>
      <c r="D198" s="344">
        <f t="shared" si="20"/>
        <v>0.38461538461538464</v>
      </c>
      <c r="E198" s="345">
        <v>0.44400000000000001</v>
      </c>
      <c r="F198" s="346">
        <v>0.25531914893617019</v>
      </c>
      <c r="G198" s="347">
        <f>E198-F198</f>
        <v>0.18868085106382981</v>
      </c>
      <c r="J198" s="80"/>
    </row>
    <row r="199" spans="1:10" ht="13.5" x14ac:dyDescent="0.25">
      <c r="A199" s="329"/>
      <c r="B199" s="333" t="s">
        <v>19</v>
      </c>
      <c r="C199" s="356">
        <f t="shared" si="20"/>
        <v>8</v>
      </c>
      <c r="D199" s="344">
        <f t="shared" si="20"/>
        <v>0.53333333333333333</v>
      </c>
      <c r="E199" s="345">
        <v>0.125</v>
      </c>
      <c r="F199" s="346">
        <v>0.125</v>
      </c>
      <c r="G199" s="347">
        <f>E199-F199</f>
        <v>0</v>
      </c>
    </row>
    <row r="200" spans="1:10" ht="13.5" x14ac:dyDescent="0.25">
      <c r="A200" s="329"/>
      <c r="B200" s="333" t="s">
        <v>20</v>
      </c>
      <c r="C200" s="356">
        <f t="shared" si="20"/>
        <v>3</v>
      </c>
      <c r="D200" s="344">
        <f t="shared" si="20"/>
        <v>0.10714285714285714</v>
      </c>
      <c r="E200" s="345">
        <v>5.7000000000000002E-2</v>
      </c>
      <c r="F200" s="346"/>
      <c r="G200" s="347"/>
    </row>
    <row r="201" spans="1:10" ht="13.5" x14ac:dyDescent="0.25">
      <c r="A201" s="329"/>
      <c r="B201" s="333" t="s">
        <v>36</v>
      </c>
      <c r="C201" s="356">
        <f t="shared" si="20"/>
        <v>3</v>
      </c>
      <c r="D201" s="344">
        <f t="shared" si="20"/>
        <v>0.12</v>
      </c>
      <c r="E201" s="345"/>
      <c r="F201" s="346"/>
      <c r="G201" s="347"/>
    </row>
    <row r="202" spans="1:10" ht="13.5" x14ac:dyDescent="0.25">
      <c r="A202" s="329"/>
      <c r="B202" s="333" t="s">
        <v>37</v>
      </c>
      <c r="C202" s="356">
        <f t="shared" si="20"/>
        <v>2</v>
      </c>
      <c r="D202" s="344">
        <f t="shared" si="20"/>
        <v>6.6666666666666666E-2</v>
      </c>
      <c r="E202" s="345"/>
      <c r="F202" s="346"/>
      <c r="G202" s="347"/>
    </row>
    <row r="203" spans="1:10" ht="13.5" x14ac:dyDescent="0.25">
      <c r="A203" s="329"/>
      <c r="B203" s="333" t="s">
        <v>40</v>
      </c>
      <c r="C203" s="356">
        <f t="shared" si="20"/>
        <v>0</v>
      </c>
      <c r="D203" s="344">
        <f t="shared" si="20"/>
        <v>0</v>
      </c>
      <c r="E203" s="345">
        <v>0</v>
      </c>
      <c r="F203" s="346">
        <v>0</v>
      </c>
      <c r="G203" s="347">
        <f>E203-F203</f>
        <v>0</v>
      </c>
    </row>
    <row r="204" spans="1:10" ht="13.5" x14ac:dyDescent="0.25">
      <c r="A204" s="329"/>
      <c r="B204" s="333" t="s">
        <v>21</v>
      </c>
      <c r="C204" s="356">
        <f t="shared" si="20"/>
        <v>2</v>
      </c>
      <c r="D204" s="344">
        <f t="shared" si="20"/>
        <v>8.6956521739130432E-2</v>
      </c>
      <c r="E204" s="345">
        <v>0</v>
      </c>
      <c r="F204" s="346">
        <v>4.5454545454545456E-2</v>
      </c>
      <c r="G204" s="347">
        <f>E204-F204</f>
        <v>-4.5454545454545456E-2</v>
      </c>
    </row>
    <row r="205" spans="1:10" ht="13.5" x14ac:dyDescent="0.25">
      <c r="A205" s="329"/>
      <c r="B205" s="333" t="s">
        <v>7</v>
      </c>
      <c r="C205" s="356">
        <f t="shared" si="20"/>
        <v>9</v>
      </c>
      <c r="D205" s="344">
        <f t="shared" si="20"/>
        <v>0.14516129032258066</v>
      </c>
      <c r="E205" s="345">
        <v>0.17499999999999999</v>
      </c>
      <c r="F205" s="346">
        <v>0.15</v>
      </c>
      <c r="G205" s="347">
        <f>E205-F205</f>
        <v>2.4999999999999994E-2</v>
      </c>
    </row>
    <row r="206" spans="1:10" ht="13.5" x14ac:dyDescent="0.25">
      <c r="A206" s="329"/>
      <c r="B206" s="333" t="s">
        <v>32</v>
      </c>
      <c r="C206" s="356">
        <f t="shared" si="20"/>
        <v>0</v>
      </c>
      <c r="D206" s="344">
        <f t="shared" si="20"/>
        <v>0</v>
      </c>
      <c r="E206" s="345"/>
      <c r="F206" s="346">
        <v>8.3333333333333343E-2</v>
      </c>
      <c r="G206" s="347"/>
    </row>
    <row r="207" spans="1:10" ht="13.5" x14ac:dyDescent="0.25">
      <c r="A207" s="329"/>
      <c r="B207" s="333" t="s">
        <v>3</v>
      </c>
      <c r="C207" s="356">
        <f t="shared" si="20"/>
        <v>3</v>
      </c>
      <c r="D207" s="344">
        <f t="shared" si="20"/>
        <v>0.16666666666666666</v>
      </c>
      <c r="E207" s="345">
        <v>0.16</v>
      </c>
      <c r="F207" s="346">
        <v>9.6774193548387094E-2</v>
      </c>
      <c r="G207" s="347">
        <f>E207-F207</f>
        <v>6.3225806451612909E-2</v>
      </c>
    </row>
    <row r="208" spans="1:10" ht="13.5" x14ac:dyDescent="0.25">
      <c r="A208" s="329"/>
      <c r="B208" s="333" t="s">
        <v>139</v>
      </c>
      <c r="C208" s="356">
        <f t="shared" si="20"/>
        <v>7</v>
      </c>
      <c r="D208" s="344">
        <f t="shared" si="20"/>
        <v>0.36842105263157893</v>
      </c>
      <c r="E208" s="345">
        <v>0.44400000000000001</v>
      </c>
      <c r="F208" s="346">
        <v>0.19178082191780821</v>
      </c>
      <c r="G208" s="347">
        <f>E208-F208</f>
        <v>0.2522191780821918</v>
      </c>
      <c r="J208" s="80"/>
    </row>
    <row r="209" spans="1:14" ht="13.5" x14ac:dyDescent="0.25">
      <c r="A209" s="329"/>
      <c r="B209" s="334"/>
      <c r="C209" s="356"/>
      <c r="D209" s="344"/>
      <c r="E209" s="345"/>
      <c r="F209" s="346"/>
      <c r="G209" s="347"/>
    </row>
    <row r="210" spans="1:14" ht="13.5" x14ac:dyDescent="0.25">
      <c r="A210" s="330"/>
      <c r="B210" s="354" t="s">
        <v>22</v>
      </c>
      <c r="C210" s="357">
        <f>C143</f>
        <v>103</v>
      </c>
      <c r="D210" s="351">
        <f>D143</f>
        <v>0.10351758793969849</v>
      </c>
      <c r="E210" s="359">
        <v>9.9000000000000005E-2</v>
      </c>
      <c r="F210" s="352">
        <v>0.10058309037900875</v>
      </c>
      <c r="G210" s="353">
        <f>E210-F210</f>
        <v>-1.5830903790087503E-3</v>
      </c>
    </row>
    <row r="212" spans="1:14" ht="12.75" x14ac:dyDescent="0.2">
      <c r="A212" s="7" t="s">
        <v>44</v>
      </c>
      <c r="F212" s="145" t="s">
        <v>89</v>
      </c>
      <c r="G212" s="145"/>
      <c r="H212" s="145"/>
      <c r="I212" s="145"/>
      <c r="J212" s="145" t="s">
        <v>90</v>
      </c>
    </row>
    <row r="213" spans="1:14" x14ac:dyDescent="0.2">
      <c r="A213" s="451" t="s">
        <v>0</v>
      </c>
      <c r="B213" s="452" t="s">
        <v>0</v>
      </c>
      <c r="C213" s="666" t="s">
        <v>137</v>
      </c>
      <c r="D213" s="666"/>
      <c r="E213" s="666"/>
      <c r="F213" s="666"/>
      <c r="G213" s="666"/>
      <c r="H213" s="666"/>
      <c r="I213" s="666"/>
      <c r="J213" s="666"/>
      <c r="K213" s="666"/>
      <c r="L213" s="666"/>
      <c r="M213" s="666"/>
      <c r="N213" s="666"/>
    </row>
    <row r="214" spans="1:14" x14ac:dyDescent="0.2">
      <c r="A214" s="453"/>
      <c r="B214" s="324"/>
      <c r="C214" s="666" t="s">
        <v>89</v>
      </c>
      <c r="D214" s="666"/>
      <c r="E214" s="666"/>
      <c r="F214" s="666"/>
      <c r="G214" s="666" t="s">
        <v>90</v>
      </c>
      <c r="H214" s="666"/>
      <c r="I214" s="666"/>
      <c r="J214" s="666"/>
      <c r="K214" s="666" t="s">
        <v>22</v>
      </c>
      <c r="L214" s="666"/>
      <c r="M214" s="666"/>
      <c r="N214" s="666"/>
    </row>
    <row r="215" spans="1:14" x14ac:dyDescent="0.2">
      <c r="A215" s="453"/>
      <c r="B215" s="324"/>
      <c r="C215" s="492" t="s">
        <v>53</v>
      </c>
      <c r="D215" s="492" t="s">
        <v>54</v>
      </c>
      <c r="E215" s="492" t="s">
        <v>55</v>
      </c>
      <c r="F215" s="492" t="s">
        <v>60</v>
      </c>
      <c r="G215" s="492" t="s">
        <v>53</v>
      </c>
      <c r="H215" s="492" t="s">
        <v>54</v>
      </c>
      <c r="I215" s="492" t="s">
        <v>55</v>
      </c>
      <c r="J215" s="492" t="s">
        <v>60</v>
      </c>
      <c r="K215" s="492" t="s">
        <v>53</v>
      </c>
      <c r="L215" s="492" t="s">
        <v>54</v>
      </c>
      <c r="M215" s="492" t="s">
        <v>55</v>
      </c>
      <c r="N215" s="492" t="s">
        <v>60</v>
      </c>
    </row>
    <row r="216" spans="1:14" s="16" customFormat="1" ht="13.5" x14ac:dyDescent="0.2">
      <c r="A216" s="455" t="s">
        <v>26</v>
      </c>
      <c r="B216" s="256" t="s">
        <v>1</v>
      </c>
      <c r="C216" s="313">
        <v>5</v>
      </c>
      <c r="D216" s="303">
        <f t="shared" ref="D216:D245" si="21">C216/$K216</f>
        <v>0.14285714285714285</v>
      </c>
      <c r="E216" s="299">
        <f>C216/C$38</f>
        <v>8.9445438282647581E-3</v>
      </c>
      <c r="F216" s="299">
        <f>C216/$K$38</f>
        <v>5.0251256281407036E-3</v>
      </c>
      <c r="G216" s="493">
        <f>K216-C216</f>
        <v>30</v>
      </c>
      <c r="H216" s="303">
        <f t="shared" ref="H216:H245" si="22">G216/$K216</f>
        <v>0.8571428571428571</v>
      </c>
      <c r="I216" s="299">
        <f>G216/G$38</f>
        <v>6.8807339449541288E-2</v>
      </c>
      <c r="J216" s="299">
        <f>G216/$K$38</f>
        <v>3.015075376884422E-2</v>
      </c>
      <c r="K216" s="493">
        <v>35</v>
      </c>
      <c r="L216" s="303">
        <f t="shared" ref="L216:L245" si="23">K216/$K216</f>
        <v>1</v>
      </c>
      <c r="M216" s="299">
        <f>K216/K$38</f>
        <v>3.5175879396984924E-2</v>
      </c>
      <c r="N216" s="300">
        <f>K216/$K$38</f>
        <v>3.5175879396984924E-2</v>
      </c>
    </row>
    <row r="217" spans="1:14" s="16" customFormat="1" ht="13.5" x14ac:dyDescent="0.2">
      <c r="A217" s="455"/>
      <c r="B217" s="256" t="s">
        <v>2</v>
      </c>
      <c r="C217" s="314">
        <v>7</v>
      </c>
      <c r="D217" s="303">
        <f t="shared" si="21"/>
        <v>0.17948717948717949</v>
      </c>
      <c r="E217" s="303">
        <f t="shared" ref="E217:E245" si="24">C217/C$38</f>
        <v>1.2522361359570662E-2</v>
      </c>
      <c r="F217" s="303">
        <f t="shared" ref="F217:F245" si="25">C217/$K$38</f>
        <v>7.0351758793969852E-3</v>
      </c>
      <c r="G217" s="494">
        <f t="shared" ref="G217:G245" si="26">K217-C217</f>
        <v>32</v>
      </c>
      <c r="H217" s="303">
        <f t="shared" si="22"/>
        <v>0.82051282051282048</v>
      </c>
      <c r="I217" s="303">
        <f t="shared" ref="I217:I245" si="27">G217/G$38</f>
        <v>7.3394495412844041E-2</v>
      </c>
      <c r="J217" s="303">
        <f t="shared" ref="J217:J245" si="28">G217/$K$38</f>
        <v>3.2160804020100506E-2</v>
      </c>
      <c r="K217" s="494">
        <v>39</v>
      </c>
      <c r="L217" s="303">
        <f t="shared" si="23"/>
        <v>1</v>
      </c>
      <c r="M217" s="303">
        <f t="shared" ref="M217:M245" si="29">K217/K$38</f>
        <v>3.9195979899497489E-2</v>
      </c>
      <c r="N217" s="304">
        <f t="shared" ref="N217:N245" si="30">K217/$K$38</f>
        <v>3.9195979899497489E-2</v>
      </c>
    </row>
    <row r="218" spans="1:14" s="16" customFormat="1" ht="13.5" x14ac:dyDescent="0.2">
      <c r="A218" s="455"/>
      <c r="B218" s="256" t="s">
        <v>41</v>
      </c>
      <c r="C218" s="314">
        <v>1</v>
      </c>
      <c r="D218" s="303">
        <f t="shared" si="21"/>
        <v>0.16666666666666666</v>
      </c>
      <c r="E218" s="303">
        <f t="shared" si="24"/>
        <v>1.7889087656529517E-3</v>
      </c>
      <c r="F218" s="303">
        <f t="shared" si="25"/>
        <v>1.0050251256281408E-3</v>
      </c>
      <c r="G218" s="494">
        <f t="shared" si="26"/>
        <v>5</v>
      </c>
      <c r="H218" s="303">
        <f t="shared" si="22"/>
        <v>0.83333333333333337</v>
      </c>
      <c r="I218" s="303">
        <f t="shared" si="27"/>
        <v>1.1467889908256881E-2</v>
      </c>
      <c r="J218" s="303">
        <f t="shared" si="28"/>
        <v>5.0251256281407036E-3</v>
      </c>
      <c r="K218" s="494">
        <v>6</v>
      </c>
      <c r="L218" s="303">
        <f t="shared" si="23"/>
        <v>1</v>
      </c>
      <c r="M218" s="303">
        <f t="shared" si="29"/>
        <v>6.030150753768844E-3</v>
      </c>
      <c r="N218" s="304">
        <f t="shared" si="30"/>
        <v>6.030150753768844E-3</v>
      </c>
    </row>
    <row r="219" spans="1:14" s="16" customFormat="1" ht="13.5" x14ac:dyDescent="0.2">
      <c r="A219" s="455"/>
      <c r="B219" s="256" t="s">
        <v>34</v>
      </c>
      <c r="C219" s="314">
        <v>6</v>
      </c>
      <c r="D219" s="303">
        <f t="shared" si="21"/>
        <v>0.10909090909090909</v>
      </c>
      <c r="E219" s="303">
        <f t="shared" si="24"/>
        <v>1.0733452593917709E-2</v>
      </c>
      <c r="F219" s="303">
        <f t="shared" si="25"/>
        <v>6.030150753768844E-3</v>
      </c>
      <c r="G219" s="494">
        <f t="shared" si="26"/>
        <v>49</v>
      </c>
      <c r="H219" s="303">
        <f t="shared" si="22"/>
        <v>0.89090909090909087</v>
      </c>
      <c r="I219" s="303">
        <f t="shared" si="27"/>
        <v>0.11238532110091744</v>
      </c>
      <c r="J219" s="303">
        <f t="shared" si="28"/>
        <v>4.9246231155778891E-2</v>
      </c>
      <c r="K219" s="494">
        <v>55</v>
      </c>
      <c r="L219" s="303">
        <f t="shared" si="23"/>
        <v>1</v>
      </c>
      <c r="M219" s="303">
        <f t="shared" si="29"/>
        <v>5.5276381909547742E-2</v>
      </c>
      <c r="N219" s="304">
        <f t="shared" si="30"/>
        <v>5.5276381909547742E-2</v>
      </c>
    </row>
    <row r="220" spans="1:14" s="16" customFormat="1" ht="13.5" x14ac:dyDescent="0.2">
      <c r="A220" s="455"/>
      <c r="B220" s="256" t="s">
        <v>13</v>
      </c>
      <c r="C220" s="314">
        <v>0</v>
      </c>
      <c r="D220" s="303">
        <f t="shared" si="21"/>
        <v>0</v>
      </c>
      <c r="E220" s="303">
        <f t="shared" si="24"/>
        <v>0</v>
      </c>
      <c r="F220" s="303">
        <f t="shared" si="25"/>
        <v>0</v>
      </c>
      <c r="G220" s="494">
        <f t="shared" si="26"/>
        <v>38</v>
      </c>
      <c r="H220" s="303">
        <f t="shared" si="22"/>
        <v>1</v>
      </c>
      <c r="I220" s="303">
        <f t="shared" si="27"/>
        <v>8.7155963302752298E-2</v>
      </c>
      <c r="J220" s="303">
        <f t="shared" si="28"/>
        <v>3.819095477386935E-2</v>
      </c>
      <c r="K220" s="494">
        <v>38</v>
      </c>
      <c r="L220" s="303">
        <f t="shared" si="23"/>
        <v>1</v>
      </c>
      <c r="M220" s="303">
        <f t="shared" si="29"/>
        <v>3.819095477386935E-2</v>
      </c>
      <c r="N220" s="304">
        <f t="shared" si="30"/>
        <v>3.819095477386935E-2</v>
      </c>
    </row>
    <row r="221" spans="1:14" s="16" customFormat="1" ht="13.5" x14ac:dyDescent="0.2">
      <c r="A221" s="455"/>
      <c r="B221" s="256" t="s">
        <v>4</v>
      </c>
      <c r="C221" s="314">
        <v>4</v>
      </c>
      <c r="D221" s="303">
        <f t="shared" si="21"/>
        <v>0.10256410256410256</v>
      </c>
      <c r="E221" s="303">
        <f t="shared" si="24"/>
        <v>7.1556350626118068E-3</v>
      </c>
      <c r="F221" s="303">
        <f t="shared" si="25"/>
        <v>4.0201005025125632E-3</v>
      </c>
      <c r="G221" s="494">
        <f t="shared" si="26"/>
        <v>35</v>
      </c>
      <c r="H221" s="303">
        <f t="shared" si="22"/>
        <v>0.89743589743589747</v>
      </c>
      <c r="I221" s="303">
        <f t="shared" si="27"/>
        <v>8.027522935779817E-2</v>
      </c>
      <c r="J221" s="303">
        <f t="shared" si="28"/>
        <v>3.5175879396984924E-2</v>
      </c>
      <c r="K221" s="494">
        <v>39</v>
      </c>
      <c r="L221" s="303">
        <f t="shared" si="23"/>
        <v>1</v>
      </c>
      <c r="M221" s="303">
        <f t="shared" si="29"/>
        <v>3.9195979899497489E-2</v>
      </c>
      <c r="N221" s="304">
        <f t="shared" si="30"/>
        <v>3.9195979899497489E-2</v>
      </c>
    </row>
    <row r="222" spans="1:14" s="16" customFormat="1" ht="13.5" x14ac:dyDescent="0.2">
      <c r="A222" s="455"/>
      <c r="B222" s="256" t="s">
        <v>6</v>
      </c>
      <c r="C222" s="314">
        <v>1</v>
      </c>
      <c r="D222" s="303">
        <f t="shared" si="21"/>
        <v>0.16666666666666666</v>
      </c>
      <c r="E222" s="303">
        <f t="shared" si="24"/>
        <v>1.7889087656529517E-3</v>
      </c>
      <c r="F222" s="303">
        <f t="shared" si="25"/>
        <v>1.0050251256281408E-3</v>
      </c>
      <c r="G222" s="494">
        <f t="shared" si="26"/>
        <v>5</v>
      </c>
      <c r="H222" s="303">
        <f t="shared" si="22"/>
        <v>0.83333333333333337</v>
      </c>
      <c r="I222" s="303">
        <f t="shared" si="27"/>
        <v>1.1467889908256881E-2</v>
      </c>
      <c r="J222" s="303">
        <f t="shared" si="28"/>
        <v>5.0251256281407036E-3</v>
      </c>
      <c r="K222" s="494">
        <v>6</v>
      </c>
      <c r="L222" s="303">
        <f t="shared" si="23"/>
        <v>1</v>
      </c>
      <c r="M222" s="303">
        <f t="shared" si="29"/>
        <v>6.030150753768844E-3</v>
      </c>
      <c r="N222" s="304">
        <f t="shared" si="30"/>
        <v>6.030150753768844E-3</v>
      </c>
    </row>
    <row r="223" spans="1:14" s="16" customFormat="1" ht="13.5" x14ac:dyDescent="0.2">
      <c r="A223" s="455"/>
      <c r="B223" s="256" t="s">
        <v>8</v>
      </c>
      <c r="C223" s="314">
        <v>0</v>
      </c>
      <c r="D223" s="303">
        <f t="shared" si="21"/>
        <v>0</v>
      </c>
      <c r="E223" s="303">
        <f t="shared" si="24"/>
        <v>0</v>
      </c>
      <c r="F223" s="303">
        <f t="shared" si="25"/>
        <v>0</v>
      </c>
      <c r="G223" s="494">
        <f t="shared" si="26"/>
        <v>18</v>
      </c>
      <c r="H223" s="303">
        <f t="shared" si="22"/>
        <v>1</v>
      </c>
      <c r="I223" s="303">
        <f t="shared" si="27"/>
        <v>4.1284403669724773E-2</v>
      </c>
      <c r="J223" s="303">
        <f t="shared" si="28"/>
        <v>1.8090452261306532E-2</v>
      </c>
      <c r="K223" s="494">
        <v>18</v>
      </c>
      <c r="L223" s="303">
        <f t="shared" si="23"/>
        <v>1</v>
      </c>
      <c r="M223" s="303">
        <f t="shared" si="29"/>
        <v>1.8090452261306532E-2</v>
      </c>
      <c r="N223" s="304">
        <f t="shared" si="30"/>
        <v>1.8090452261306532E-2</v>
      </c>
    </row>
    <row r="224" spans="1:14" s="16" customFormat="1" ht="13.5" x14ac:dyDescent="0.2">
      <c r="A224" s="455"/>
      <c r="B224" s="256" t="s">
        <v>9</v>
      </c>
      <c r="C224" s="314">
        <v>3</v>
      </c>
      <c r="D224" s="303">
        <f t="shared" si="21"/>
        <v>6.9767441860465115E-2</v>
      </c>
      <c r="E224" s="303">
        <f t="shared" si="24"/>
        <v>5.3667262969588547E-3</v>
      </c>
      <c r="F224" s="303">
        <f t="shared" si="25"/>
        <v>3.015075376884422E-3</v>
      </c>
      <c r="G224" s="494">
        <f t="shared" si="26"/>
        <v>40</v>
      </c>
      <c r="H224" s="303">
        <f t="shared" si="22"/>
        <v>0.93023255813953487</v>
      </c>
      <c r="I224" s="303">
        <f t="shared" si="27"/>
        <v>9.1743119266055051E-2</v>
      </c>
      <c r="J224" s="303">
        <f t="shared" si="28"/>
        <v>4.0201005025125629E-2</v>
      </c>
      <c r="K224" s="494">
        <v>43</v>
      </c>
      <c r="L224" s="303">
        <f t="shared" si="23"/>
        <v>1</v>
      </c>
      <c r="M224" s="303">
        <f t="shared" si="29"/>
        <v>4.3216080402010047E-2</v>
      </c>
      <c r="N224" s="304">
        <f t="shared" si="30"/>
        <v>4.3216080402010047E-2</v>
      </c>
    </row>
    <row r="225" spans="1:14" s="16" customFormat="1" ht="13.5" x14ac:dyDescent="0.2">
      <c r="A225" s="455"/>
      <c r="B225" s="256" t="s">
        <v>10</v>
      </c>
      <c r="C225" s="314">
        <v>2</v>
      </c>
      <c r="D225" s="303">
        <f t="shared" si="21"/>
        <v>6.4516129032258063E-2</v>
      </c>
      <c r="E225" s="303">
        <f t="shared" si="24"/>
        <v>3.5778175313059034E-3</v>
      </c>
      <c r="F225" s="303">
        <f t="shared" si="25"/>
        <v>2.0100502512562816E-3</v>
      </c>
      <c r="G225" s="494">
        <f t="shared" si="26"/>
        <v>29</v>
      </c>
      <c r="H225" s="303">
        <f t="shared" si="22"/>
        <v>0.93548387096774188</v>
      </c>
      <c r="I225" s="303">
        <f t="shared" si="27"/>
        <v>6.6513761467889912E-2</v>
      </c>
      <c r="J225" s="303">
        <f t="shared" si="28"/>
        <v>2.914572864321608E-2</v>
      </c>
      <c r="K225" s="494">
        <v>31</v>
      </c>
      <c r="L225" s="303">
        <f t="shared" si="23"/>
        <v>1</v>
      </c>
      <c r="M225" s="303">
        <f t="shared" si="29"/>
        <v>3.1155778894472363E-2</v>
      </c>
      <c r="N225" s="304">
        <f t="shared" si="30"/>
        <v>3.1155778894472363E-2</v>
      </c>
    </row>
    <row r="226" spans="1:14" s="16" customFormat="1" ht="13.5" x14ac:dyDescent="0.2">
      <c r="A226" s="455"/>
      <c r="B226" s="256" t="s">
        <v>42</v>
      </c>
      <c r="C226" s="314">
        <v>0</v>
      </c>
      <c r="D226" s="303">
        <f t="shared" si="21"/>
        <v>0</v>
      </c>
      <c r="E226" s="303">
        <f t="shared" si="24"/>
        <v>0</v>
      </c>
      <c r="F226" s="303">
        <f t="shared" si="25"/>
        <v>0</v>
      </c>
      <c r="G226" s="494">
        <f t="shared" si="26"/>
        <v>16</v>
      </c>
      <c r="H226" s="303">
        <f t="shared" si="22"/>
        <v>1</v>
      </c>
      <c r="I226" s="303">
        <f t="shared" si="27"/>
        <v>3.669724770642202E-2</v>
      </c>
      <c r="J226" s="303">
        <f t="shared" si="28"/>
        <v>1.6080402010050253E-2</v>
      </c>
      <c r="K226" s="494">
        <v>16</v>
      </c>
      <c r="L226" s="303">
        <f t="shared" si="23"/>
        <v>1</v>
      </c>
      <c r="M226" s="303">
        <f t="shared" si="29"/>
        <v>1.6080402010050253E-2</v>
      </c>
      <c r="N226" s="304">
        <f t="shared" si="30"/>
        <v>1.6080402010050253E-2</v>
      </c>
    </row>
    <row r="227" spans="1:14" s="16" customFormat="1" ht="13.5" x14ac:dyDescent="0.2">
      <c r="A227" s="455"/>
      <c r="B227" s="256" t="s">
        <v>5</v>
      </c>
      <c r="C227" s="314">
        <v>11</v>
      </c>
      <c r="D227" s="303">
        <f t="shared" si="21"/>
        <v>0.10891089108910891</v>
      </c>
      <c r="E227" s="303">
        <f t="shared" si="24"/>
        <v>1.9677996422182469E-2</v>
      </c>
      <c r="F227" s="303">
        <f t="shared" si="25"/>
        <v>1.1055276381909548E-2</v>
      </c>
      <c r="G227" s="494">
        <f t="shared" si="26"/>
        <v>90</v>
      </c>
      <c r="H227" s="303">
        <f t="shared" si="22"/>
        <v>0.8910891089108911</v>
      </c>
      <c r="I227" s="303">
        <f t="shared" si="27"/>
        <v>0.20642201834862386</v>
      </c>
      <c r="J227" s="303">
        <f t="shared" si="28"/>
        <v>9.0452261306532666E-2</v>
      </c>
      <c r="K227" s="494">
        <v>101</v>
      </c>
      <c r="L227" s="303">
        <f t="shared" si="23"/>
        <v>1</v>
      </c>
      <c r="M227" s="303">
        <f t="shared" si="29"/>
        <v>0.10150753768844221</v>
      </c>
      <c r="N227" s="304">
        <f t="shared" si="30"/>
        <v>0.10150753768844221</v>
      </c>
    </row>
    <row r="228" spans="1:14" s="16" customFormat="1" ht="13.5" x14ac:dyDescent="0.2">
      <c r="A228" s="455"/>
      <c r="B228" s="256" t="s">
        <v>12</v>
      </c>
      <c r="C228" s="314">
        <v>0</v>
      </c>
      <c r="D228" s="303">
        <f t="shared" si="21"/>
        <v>0</v>
      </c>
      <c r="E228" s="303">
        <f t="shared" si="24"/>
        <v>0</v>
      </c>
      <c r="F228" s="303">
        <f t="shared" si="25"/>
        <v>0</v>
      </c>
      <c r="G228" s="494">
        <f t="shared" si="26"/>
        <v>31</v>
      </c>
      <c r="H228" s="303">
        <f t="shared" si="22"/>
        <v>1</v>
      </c>
      <c r="I228" s="303">
        <f t="shared" si="27"/>
        <v>7.1100917431192664E-2</v>
      </c>
      <c r="J228" s="303">
        <f t="shared" si="28"/>
        <v>3.1155778894472363E-2</v>
      </c>
      <c r="K228" s="494">
        <v>31</v>
      </c>
      <c r="L228" s="303">
        <f t="shared" si="23"/>
        <v>1</v>
      </c>
      <c r="M228" s="303">
        <f t="shared" si="29"/>
        <v>3.1155778894472363E-2</v>
      </c>
      <c r="N228" s="304">
        <f t="shared" si="30"/>
        <v>3.1155778894472363E-2</v>
      </c>
    </row>
    <row r="229" spans="1:14" s="16" customFormat="1" ht="13.5" x14ac:dyDescent="0.2">
      <c r="A229" s="455"/>
      <c r="B229" s="256" t="s">
        <v>14</v>
      </c>
      <c r="C229" s="314">
        <v>16</v>
      </c>
      <c r="D229" s="303">
        <f t="shared" si="21"/>
        <v>0.34782608695652173</v>
      </c>
      <c r="E229" s="303">
        <f t="shared" si="24"/>
        <v>2.8622540250447227E-2</v>
      </c>
      <c r="F229" s="303">
        <f t="shared" si="25"/>
        <v>1.6080402010050253E-2</v>
      </c>
      <c r="G229" s="494">
        <f t="shared" si="26"/>
        <v>30</v>
      </c>
      <c r="H229" s="303">
        <f t="shared" si="22"/>
        <v>0.65217391304347827</v>
      </c>
      <c r="I229" s="303">
        <f t="shared" si="27"/>
        <v>6.8807339449541288E-2</v>
      </c>
      <c r="J229" s="303">
        <f t="shared" si="28"/>
        <v>3.015075376884422E-2</v>
      </c>
      <c r="K229" s="494">
        <v>46</v>
      </c>
      <c r="L229" s="303">
        <f t="shared" si="23"/>
        <v>1</v>
      </c>
      <c r="M229" s="303">
        <f t="shared" si="29"/>
        <v>4.6231155778894473E-2</v>
      </c>
      <c r="N229" s="304">
        <f t="shared" si="30"/>
        <v>4.6231155778894473E-2</v>
      </c>
    </row>
    <row r="230" spans="1:14" s="16" customFormat="1" ht="13.5" x14ac:dyDescent="0.2">
      <c r="A230" s="455"/>
      <c r="B230" s="256" t="s">
        <v>15</v>
      </c>
      <c r="C230" s="314">
        <v>0</v>
      </c>
      <c r="D230" s="303">
        <f t="shared" si="21"/>
        <v>0</v>
      </c>
      <c r="E230" s="303">
        <f t="shared" si="24"/>
        <v>0</v>
      </c>
      <c r="F230" s="303">
        <f t="shared" si="25"/>
        <v>0</v>
      </c>
      <c r="G230" s="494">
        <f t="shared" si="26"/>
        <v>32</v>
      </c>
      <c r="H230" s="303">
        <f t="shared" si="22"/>
        <v>1</v>
      </c>
      <c r="I230" s="303">
        <f t="shared" si="27"/>
        <v>7.3394495412844041E-2</v>
      </c>
      <c r="J230" s="303">
        <f t="shared" si="28"/>
        <v>3.2160804020100506E-2</v>
      </c>
      <c r="K230" s="494">
        <v>32</v>
      </c>
      <c r="L230" s="303">
        <f t="shared" si="23"/>
        <v>1</v>
      </c>
      <c r="M230" s="303">
        <f t="shared" si="29"/>
        <v>3.2160804020100506E-2</v>
      </c>
      <c r="N230" s="304">
        <f t="shared" si="30"/>
        <v>3.2160804020100506E-2</v>
      </c>
    </row>
    <row r="231" spans="1:14" s="16" customFormat="1" ht="13.5" x14ac:dyDescent="0.2">
      <c r="A231" s="455"/>
      <c r="B231" s="256" t="s">
        <v>16</v>
      </c>
      <c r="C231" s="314">
        <v>7</v>
      </c>
      <c r="D231" s="303">
        <f t="shared" si="21"/>
        <v>6.0344827586206899E-2</v>
      </c>
      <c r="E231" s="303">
        <f t="shared" si="24"/>
        <v>1.2522361359570662E-2</v>
      </c>
      <c r="F231" s="303">
        <f t="shared" si="25"/>
        <v>7.0351758793969852E-3</v>
      </c>
      <c r="G231" s="494">
        <f t="shared" si="26"/>
        <v>109</v>
      </c>
      <c r="H231" s="303">
        <f t="shared" si="22"/>
        <v>0.93965517241379315</v>
      </c>
      <c r="I231" s="303">
        <f t="shared" si="27"/>
        <v>0.25</v>
      </c>
      <c r="J231" s="303">
        <f t="shared" si="28"/>
        <v>0.10954773869346733</v>
      </c>
      <c r="K231" s="494">
        <v>116</v>
      </c>
      <c r="L231" s="303">
        <f t="shared" si="23"/>
        <v>1</v>
      </c>
      <c r="M231" s="303">
        <f t="shared" si="29"/>
        <v>0.11658291457286432</v>
      </c>
      <c r="N231" s="304">
        <f t="shared" si="30"/>
        <v>0.11658291457286432</v>
      </c>
    </row>
    <row r="232" spans="1:14" s="16" customFormat="1" ht="13.5" x14ac:dyDescent="0.2">
      <c r="A232" s="455"/>
      <c r="B232" s="256" t="s">
        <v>35</v>
      </c>
      <c r="C232" s="314">
        <v>1</v>
      </c>
      <c r="D232" s="303">
        <f t="shared" si="21"/>
        <v>3.5714285714285712E-2</v>
      </c>
      <c r="E232" s="303">
        <f t="shared" si="24"/>
        <v>1.7889087656529517E-3</v>
      </c>
      <c r="F232" s="303">
        <f t="shared" si="25"/>
        <v>1.0050251256281408E-3</v>
      </c>
      <c r="G232" s="494">
        <f t="shared" si="26"/>
        <v>27</v>
      </c>
      <c r="H232" s="303">
        <f t="shared" si="22"/>
        <v>0.9642857142857143</v>
      </c>
      <c r="I232" s="303">
        <f t="shared" si="27"/>
        <v>6.1926605504587159E-2</v>
      </c>
      <c r="J232" s="303">
        <f t="shared" si="28"/>
        <v>2.7135678391959798E-2</v>
      </c>
      <c r="K232" s="494">
        <v>28</v>
      </c>
      <c r="L232" s="303">
        <f t="shared" si="23"/>
        <v>1</v>
      </c>
      <c r="M232" s="303">
        <f t="shared" si="29"/>
        <v>2.8140703517587941E-2</v>
      </c>
      <c r="N232" s="304">
        <f t="shared" si="30"/>
        <v>2.8140703517587941E-2</v>
      </c>
    </row>
    <row r="233" spans="1:14" s="16" customFormat="1" ht="13.5" x14ac:dyDescent="0.2">
      <c r="A233" s="455"/>
      <c r="B233" s="256" t="s">
        <v>17</v>
      </c>
      <c r="C233" s="314">
        <v>0</v>
      </c>
      <c r="D233" s="303">
        <f t="shared" si="21"/>
        <v>0</v>
      </c>
      <c r="E233" s="303">
        <f t="shared" si="24"/>
        <v>0</v>
      </c>
      <c r="F233" s="303">
        <f t="shared" si="25"/>
        <v>0</v>
      </c>
      <c r="G233" s="494">
        <f t="shared" si="26"/>
        <v>4</v>
      </c>
      <c r="H233" s="303">
        <f t="shared" si="22"/>
        <v>1</v>
      </c>
      <c r="I233" s="303">
        <f t="shared" si="27"/>
        <v>9.1743119266055051E-3</v>
      </c>
      <c r="J233" s="303">
        <f t="shared" si="28"/>
        <v>4.0201005025125632E-3</v>
      </c>
      <c r="K233" s="494">
        <v>4</v>
      </c>
      <c r="L233" s="303">
        <f t="shared" si="23"/>
        <v>1</v>
      </c>
      <c r="M233" s="303">
        <f t="shared" si="29"/>
        <v>4.0201005025125632E-3</v>
      </c>
      <c r="N233" s="304">
        <f t="shared" si="30"/>
        <v>4.0201005025125632E-3</v>
      </c>
    </row>
    <row r="234" spans="1:14" s="16" customFormat="1" ht="13.5" x14ac:dyDescent="0.2">
      <c r="A234" s="455"/>
      <c r="B234" s="256" t="s">
        <v>138</v>
      </c>
      <c r="C234" s="314">
        <v>1</v>
      </c>
      <c r="D234" s="303">
        <f t="shared" si="21"/>
        <v>0.2</v>
      </c>
      <c r="E234" s="303">
        <f t="shared" si="24"/>
        <v>1.7889087656529517E-3</v>
      </c>
      <c r="F234" s="303">
        <f t="shared" si="25"/>
        <v>1.0050251256281408E-3</v>
      </c>
      <c r="G234" s="494">
        <f t="shared" si="26"/>
        <v>4</v>
      </c>
      <c r="H234" s="303">
        <f t="shared" si="22"/>
        <v>0.8</v>
      </c>
      <c r="I234" s="303">
        <f t="shared" si="27"/>
        <v>9.1743119266055051E-3</v>
      </c>
      <c r="J234" s="303">
        <f t="shared" si="28"/>
        <v>4.0201005025125632E-3</v>
      </c>
      <c r="K234" s="494">
        <v>5</v>
      </c>
      <c r="L234" s="303">
        <f t="shared" si="23"/>
        <v>1</v>
      </c>
      <c r="M234" s="303">
        <f t="shared" si="29"/>
        <v>5.0251256281407036E-3</v>
      </c>
      <c r="N234" s="304">
        <f t="shared" si="30"/>
        <v>5.0251256281407036E-3</v>
      </c>
    </row>
    <row r="235" spans="1:14" s="16" customFormat="1" ht="13.5" x14ac:dyDescent="0.2">
      <c r="A235" s="455"/>
      <c r="B235" s="256" t="s">
        <v>18</v>
      </c>
      <c r="C235" s="314">
        <v>2</v>
      </c>
      <c r="D235" s="303">
        <f t="shared" si="21"/>
        <v>0.15384615384615385</v>
      </c>
      <c r="E235" s="303">
        <f t="shared" si="24"/>
        <v>3.5778175313059034E-3</v>
      </c>
      <c r="F235" s="303">
        <f t="shared" si="25"/>
        <v>2.0100502512562816E-3</v>
      </c>
      <c r="G235" s="494">
        <f t="shared" si="26"/>
        <v>11</v>
      </c>
      <c r="H235" s="303">
        <f t="shared" si="22"/>
        <v>0.84615384615384615</v>
      </c>
      <c r="I235" s="303">
        <f t="shared" si="27"/>
        <v>2.5229357798165139E-2</v>
      </c>
      <c r="J235" s="303">
        <f t="shared" si="28"/>
        <v>1.1055276381909548E-2</v>
      </c>
      <c r="K235" s="494">
        <v>13</v>
      </c>
      <c r="L235" s="303">
        <f t="shared" si="23"/>
        <v>1</v>
      </c>
      <c r="M235" s="303">
        <f t="shared" si="29"/>
        <v>1.3065326633165829E-2</v>
      </c>
      <c r="N235" s="304">
        <f t="shared" si="30"/>
        <v>1.3065326633165829E-2</v>
      </c>
    </row>
    <row r="236" spans="1:14" s="16" customFormat="1" ht="13.5" x14ac:dyDescent="0.2">
      <c r="A236" s="455"/>
      <c r="B236" s="256" t="s">
        <v>19</v>
      </c>
      <c r="C236" s="314">
        <v>6</v>
      </c>
      <c r="D236" s="303">
        <f t="shared" si="21"/>
        <v>0.4</v>
      </c>
      <c r="E236" s="303">
        <f t="shared" si="24"/>
        <v>1.0733452593917709E-2</v>
      </c>
      <c r="F236" s="303">
        <f t="shared" si="25"/>
        <v>6.030150753768844E-3</v>
      </c>
      <c r="G236" s="494">
        <f t="shared" si="26"/>
        <v>9</v>
      </c>
      <c r="H236" s="303">
        <f t="shared" si="22"/>
        <v>0.6</v>
      </c>
      <c r="I236" s="303">
        <f t="shared" si="27"/>
        <v>2.0642201834862386E-2</v>
      </c>
      <c r="J236" s="303">
        <f t="shared" si="28"/>
        <v>9.0452261306532659E-3</v>
      </c>
      <c r="K236" s="494">
        <v>15</v>
      </c>
      <c r="L236" s="303">
        <f t="shared" si="23"/>
        <v>1</v>
      </c>
      <c r="M236" s="303">
        <f t="shared" si="29"/>
        <v>1.507537688442211E-2</v>
      </c>
      <c r="N236" s="304">
        <f t="shared" si="30"/>
        <v>1.507537688442211E-2</v>
      </c>
    </row>
    <row r="237" spans="1:14" s="16" customFormat="1" ht="13.5" x14ac:dyDescent="0.2">
      <c r="A237" s="455"/>
      <c r="B237" s="256" t="s">
        <v>20</v>
      </c>
      <c r="C237" s="314">
        <v>3</v>
      </c>
      <c r="D237" s="303">
        <f t="shared" si="21"/>
        <v>0.10714285714285714</v>
      </c>
      <c r="E237" s="303">
        <f t="shared" si="24"/>
        <v>5.3667262969588547E-3</v>
      </c>
      <c r="F237" s="303">
        <f t="shared" si="25"/>
        <v>3.015075376884422E-3</v>
      </c>
      <c r="G237" s="494">
        <f t="shared" si="26"/>
        <v>25</v>
      </c>
      <c r="H237" s="303">
        <f t="shared" si="22"/>
        <v>0.8928571428571429</v>
      </c>
      <c r="I237" s="303">
        <f t="shared" si="27"/>
        <v>5.7339449541284407E-2</v>
      </c>
      <c r="J237" s="303">
        <f t="shared" si="28"/>
        <v>2.5125628140703519E-2</v>
      </c>
      <c r="K237" s="494">
        <v>28</v>
      </c>
      <c r="L237" s="303">
        <f t="shared" si="23"/>
        <v>1</v>
      </c>
      <c r="M237" s="303">
        <f t="shared" si="29"/>
        <v>2.8140703517587941E-2</v>
      </c>
      <c r="N237" s="304">
        <f t="shared" si="30"/>
        <v>2.8140703517587941E-2</v>
      </c>
    </row>
    <row r="238" spans="1:14" s="16" customFormat="1" ht="13.5" x14ac:dyDescent="0.2">
      <c r="A238" s="455"/>
      <c r="B238" s="256" t="s">
        <v>36</v>
      </c>
      <c r="C238" s="314">
        <v>1</v>
      </c>
      <c r="D238" s="303">
        <f t="shared" si="21"/>
        <v>0.04</v>
      </c>
      <c r="E238" s="303">
        <f t="shared" si="24"/>
        <v>1.7889087656529517E-3</v>
      </c>
      <c r="F238" s="303">
        <f t="shared" si="25"/>
        <v>1.0050251256281408E-3</v>
      </c>
      <c r="G238" s="494">
        <f t="shared" si="26"/>
        <v>24</v>
      </c>
      <c r="H238" s="303">
        <f t="shared" si="22"/>
        <v>0.96</v>
      </c>
      <c r="I238" s="303">
        <f t="shared" si="27"/>
        <v>5.5045871559633031E-2</v>
      </c>
      <c r="J238" s="303">
        <f t="shared" si="28"/>
        <v>2.4120603015075376E-2</v>
      </c>
      <c r="K238" s="494">
        <v>25</v>
      </c>
      <c r="L238" s="303">
        <f t="shared" si="23"/>
        <v>1</v>
      </c>
      <c r="M238" s="303">
        <f t="shared" si="29"/>
        <v>2.5125628140703519E-2</v>
      </c>
      <c r="N238" s="304">
        <f t="shared" si="30"/>
        <v>2.5125628140703519E-2</v>
      </c>
    </row>
    <row r="239" spans="1:14" s="16" customFormat="1" ht="13.5" x14ac:dyDescent="0.2">
      <c r="A239" s="455"/>
      <c r="B239" s="256" t="s">
        <v>37</v>
      </c>
      <c r="C239" s="314">
        <v>4</v>
      </c>
      <c r="D239" s="303">
        <f t="shared" si="21"/>
        <v>0.13333333333333333</v>
      </c>
      <c r="E239" s="303">
        <f t="shared" si="24"/>
        <v>7.1556350626118068E-3</v>
      </c>
      <c r="F239" s="303">
        <f t="shared" si="25"/>
        <v>4.0201005025125632E-3</v>
      </c>
      <c r="G239" s="494">
        <f t="shared" si="26"/>
        <v>26</v>
      </c>
      <c r="H239" s="303">
        <f t="shared" si="22"/>
        <v>0.8666666666666667</v>
      </c>
      <c r="I239" s="303">
        <f t="shared" si="27"/>
        <v>5.9633027522935783E-2</v>
      </c>
      <c r="J239" s="303">
        <f t="shared" si="28"/>
        <v>2.6130653266331658E-2</v>
      </c>
      <c r="K239" s="494">
        <v>30</v>
      </c>
      <c r="L239" s="303">
        <f t="shared" si="23"/>
        <v>1</v>
      </c>
      <c r="M239" s="303">
        <f t="shared" si="29"/>
        <v>3.015075376884422E-2</v>
      </c>
      <c r="N239" s="304">
        <f t="shared" si="30"/>
        <v>3.015075376884422E-2</v>
      </c>
    </row>
    <row r="240" spans="1:14" s="16" customFormat="1" ht="13.5" x14ac:dyDescent="0.2">
      <c r="A240" s="455"/>
      <c r="B240" s="256" t="s">
        <v>40</v>
      </c>
      <c r="C240" s="314">
        <v>3</v>
      </c>
      <c r="D240" s="303">
        <f t="shared" si="21"/>
        <v>5.3571428571428568E-2</v>
      </c>
      <c r="E240" s="303">
        <f t="shared" si="24"/>
        <v>5.3667262969588547E-3</v>
      </c>
      <c r="F240" s="303">
        <f t="shared" si="25"/>
        <v>3.015075376884422E-3</v>
      </c>
      <c r="G240" s="494">
        <f t="shared" si="26"/>
        <v>53</v>
      </c>
      <c r="H240" s="303">
        <f t="shared" si="22"/>
        <v>0.9464285714285714</v>
      </c>
      <c r="I240" s="303">
        <f t="shared" si="27"/>
        <v>0.12155963302752294</v>
      </c>
      <c r="J240" s="303">
        <f t="shared" si="28"/>
        <v>5.3266331658291456E-2</v>
      </c>
      <c r="K240" s="494">
        <v>56</v>
      </c>
      <c r="L240" s="303">
        <f t="shared" si="23"/>
        <v>1</v>
      </c>
      <c r="M240" s="303">
        <f t="shared" si="29"/>
        <v>5.6281407035175882E-2</v>
      </c>
      <c r="N240" s="304">
        <f t="shared" si="30"/>
        <v>5.6281407035175882E-2</v>
      </c>
    </row>
    <row r="241" spans="1:14" s="16" customFormat="1" ht="13.5" x14ac:dyDescent="0.2">
      <c r="A241" s="455"/>
      <c r="B241" s="256" t="s">
        <v>21</v>
      </c>
      <c r="C241" s="314">
        <v>4</v>
      </c>
      <c r="D241" s="303">
        <f t="shared" si="21"/>
        <v>0.17391304347826086</v>
      </c>
      <c r="E241" s="303">
        <f t="shared" si="24"/>
        <v>7.1556350626118068E-3</v>
      </c>
      <c r="F241" s="303">
        <f t="shared" si="25"/>
        <v>4.0201005025125632E-3</v>
      </c>
      <c r="G241" s="494">
        <f t="shared" si="26"/>
        <v>19</v>
      </c>
      <c r="H241" s="303">
        <f t="shared" si="22"/>
        <v>0.82608695652173914</v>
      </c>
      <c r="I241" s="303">
        <f t="shared" si="27"/>
        <v>4.3577981651376149E-2</v>
      </c>
      <c r="J241" s="303">
        <f t="shared" si="28"/>
        <v>1.9095477386934675E-2</v>
      </c>
      <c r="K241" s="494">
        <v>23</v>
      </c>
      <c r="L241" s="303">
        <f t="shared" si="23"/>
        <v>1</v>
      </c>
      <c r="M241" s="303">
        <f t="shared" si="29"/>
        <v>2.3115577889447236E-2</v>
      </c>
      <c r="N241" s="304">
        <f t="shared" si="30"/>
        <v>2.3115577889447236E-2</v>
      </c>
    </row>
    <row r="242" spans="1:14" s="16" customFormat="1" ht="13.5" x14ac:dyDescent="0.2">
      <c r="A242" s="455"/>
      <c r="B242" s="256" t="s">
        <v>7</v>
      </c>
      <c r="C242" s="314">
        <v>5</v>
      </c>
      <c r="D242" s="303">
        <f t="shared" si="21"/>
        <v>8.0645161290322578E-2</v>
      </c>
      <c r="E242" s="303">
        <f t="shared" si="24"/>
        <v>8.9445438282647581E-3</v>
      </c>
      <c r="F242" s="303">
        <f t="shared" si="25"/>
        <v>5.0251256281407036E-3</v>
      </c>
      <c r="G242" s="494">
        <f t="shared" si="26"/>
        <v>57</v>
      </c>
      <c r="H242" s="303">
        <f t="shared" si="22"/>
        <v>0.91935483870967738</v>
      </c>
      <c r="I242" s="303">
        <f t="shared" si="27"/>
        <v>0.13073394495412843</v>
      </c>
      <c r="J242" s="303">
        <f t="shared" si="28"/>
        <v>5.7286432160804021E-2</v>
      </c>
      <c r="K242" s="494">
        <v>62</v>
      </c>
      <c r="L242" s="303">
        <f t="shared" si="23"/>
        <v>1</v>
      </c>
      <c r="M242" s="303">
        <f t="shared" si="29"/>
        <v>6.2311557788944726E-2</v>
      </c>
      <c r="N242" s="304">
        <f t="shared" si="30"/>
        <v>6.2311557788944726E-2</v>
      </c>
    </row>
    <row r="243" spans="1:14" s="16" customFormat="1" ht="13.5" x14ac:dyDescent="0.2">
      <c r="A243" s="455"/>
      <c r="B243" s="256" t="s">
        <v>32</v>
      </c>
      <c r="C243" s="314">
        <v>2</v>
      </c>
      <c r="D243" s="303">
        <f t="shared" si="21"/>
        <v>0.11764705882352941</v>
      </c>
      <c r="E243" s="303">
        <f t="shared" si="24"/>
        <v>3.5778175313059034E-3</v>
      </c>
      <c r="F243" s="303">
        <f t="shared" si="25"/>
        <v>2.0100502512562816E-3</v>
      </c>
      <c r="G243" s="494">
        <f t="shared" si="26"/>
        <v>15</v>
      </c>
      <c r="H243" s="303">
        <f t="shared" si="22"/>
        <v>0.88235294117647056</v>
      </c>
      <c r="I243" s="303">
        <f t="shared" si="27"/>
        <v>3.4403669724770644E-2</v>
      </c>
      <c r="J243" s="303">
        <f t="shared" si="28"/>
        <v>1.507537688442211E-2</v>
      </c>
      <c r="K243" s="494">
        <v>17</v>
      </c>
      <c r="L243" s="303">
        <f t="shared" si="23"/>
        <v>1</v>
      </c>
      <c r="M243" s="303">
        <f t="shared" si="29"/>
        <v>1.7085427135678392E-2</v>
      </c>
      <c r="N243" s="304">
        <f t="shared" si="30"/>
        <v>1.7085427135678392E-2</v>
      </c>
    </row>
    <row r="244" spans="1:14" s="16" customFormat="1" ht="13.5" x14ac:dyDescent="0.2">
      <c r="A244" s="455"/>
      <c r="B244" s="256" t="s">
        <v>3</v>
      </c>
      <c r="C244" s="314">
        <v>1</v>
      </c>
      <c r="D244" s="303">
        <f t="shared" si="21"/>
        <v>5.5555555555555552E-2</v>
      </c>
      <c r="E244" s="303">
        <f t="shared" si="24"/>
        <v>1.7889087656529517E-3</v>
      </c>
      <c r="F244" s="303">
        <f t="shared" si="25"/>
        <v>1.0050251256281408E-3</v>
      </c>
      <c r="G244" s="494">
        <f t="shared" si="26"/>
        <v>17</v>
      </c>
      <c r="H244" s="303">
        <f t="shared" si="22"/>
        <v>0.94444444444444442</v>
      </c>
      <c r="I244" s="303">
        <f t="shared" si="27"/>
        <v>3.8990825688073397E-2</v>
      </c>
      <c r="J244" s="303">
        <f t="shared" si="28"/>
        <v>1.7085427135678392E-2</v>
      </c>
      <c r="K244" s="494">
        <v>18</v>
      </c>
      <c r="L244" s="303">
        <f t="shared" si="23"/>
        <v>1</v>
      </c>
      <c r="M244" s="303">
        <f t="shared" si="29"/>
        <v>1.8090452261306532E-2</v>
      </c>
      <c r="N244" s="304">
        <f t="shared" si="30"/>
        <v>1.8090452261306532E-2</v>
      </c>
    </row>
    <row r="245" spans="1:14" s="16" customFormat="1" ht="13.5" x14ac:dyDescent="0.2">
      <c r="A245" s="455"/>
      <c r="B245" s="256" t="s">
        <v>139</v>
      </c>
      <c r="C245" s="314">
        <v>4</v>
      </c>
      <c r="D245" s="303">
        <f t="shared" si="21"/>
        <v>0.21052631578947367</v>
      </c>
      <c r="E245" s="303">
        <f t="shared" si="24"/>
        <v>7.1556350626118068E-3</v>
      </c>
      <c r="F245" s="303">
        <f t="shared" si="25"/>
        <v>4.0201005025125632E-3</v>
      </c>
      <c r="G245" s="494">
        <f t="shared" si="26"/>
        <v>15</v>
      </c>
      <c r="H245" s="303">
        <f t="shared" si="22"/>
        <v>0.78947368421052633</v>
      </c>
      <c r="I245" s="303">
        <f t="shared" si="27"/>
        <v>3.4403669724770644E-2</v>
      </c>
      <c r="J245" s="303">
        <f t="shared" si="28"/>
        <v>1.507537688442211E-2</v>
      </c>
      <c r="K245" s="494">
        <v>19</v>
      </c>
      <c r="L245" s="303">
        <f t="shared" si="23"/>
        <v>1</v>
      </c>
      <c r="M245" s="303">
        <f t="shared" si="29"/>
        <v>1.9095477386934675E-2</v>
      </c>
      <c r="N245" s="304">
        <f t="shared" si="30"/>
        <v>1.9095477386934675E-2</v>
      </c>
    </row>
    <row r="246" spans="1:14" ht="13.5" x14ac:dyDescent="0.25">
      <c r="A246" s="455"/>
      <c r="B246" s="255"/>
      <c r="C246" s="460"/>
      <c r="D246" s="303"/>
      <c r="E246" s="495"/>
      <c r="F246" s="495"/>
      <c r="G246" s="496"/>
      <c r="H246" s="303"/>
      <c r="I246" s="495"/>
      <c r="J246" s="495"/>
      <c r="K246" s="496"/>
      <c r="L246" s="303"/>
      <c r="M246" s="495"/>
      <c r="N246" s="497"/>
    </row>
    <row r="247" spans="1:14" ht="13.5" x14ac:dyDescent="0.25">
      <c r="A247" s="463"/>
      <c r="B247" s="498" t="s">
        <v>22</v>
      </c>
      <c r="C247" s="465">
        <f>SUM(C216:C246)</f>
        <v>100</v>
      </c>
      <c r="D247" s="466">
        <f>C247/$K247</f>
        <v>0.10050251256281408</v>
      </c>
      <c r="E247" s="310">
        <v>1</v>
      </c>
      <c r="F247" s="466">
        <f>C247/$K$38</f>
        <v>0.10050251256281408</v>
      </c>
      <c r="G247" s="499">
        <f>SUM(G216:G245)</f>
        <v>895</v>
      </c>
      <c r="H247" s="466">
        <f>G247/$K247</f>
        <v>0.89949748743718594</v>
      </c>
      <c r="I247" s="310">
        <v>1</v>
      </c>
      <c r="J247" s="466">
        <f>G247/$K$38</f>
        <v>0.89949748743718594</v>
      </c>
      <c r="K247" s="499">
        <f>SUM(K216:K245)</f>
        <v>995</v>
      </c>
      <c r="L247" s="466">
        <f>K247/$K247</f>
        <v>1</v>
      </c>
      <c r="M247" s="310">
        <v>1</v>
      </c>
      <c r="N247" s="312">
        <f>K247/$K$38</f>
        <v>1</v>
      </c>
    </row>
    <row r="248" spans="1:14" ht="13.5" x14ac:dyDescent="0.25">
      <c r="A248" s="122"/>
      <c r="B248" s="122"/>
      <c r="C248" s="122"/>
      <c r="D248" s="122"/>
      <c r="E248" s="122"/>
      <c r="F248" s="122"/>
      <c r="G248" s="123"/>
      <c r="H248" s="122"/>
      <c r="I248" s="122"/>
      <c r="J248" s="122"/>
      <c r="K248" s="123"/>
      <c r="L248" s="122"/>
      <c r="M248" s="122"/>
      <c r="N248" s="122"/>
    </row>
    <row r="249" spans="1:14" ht="13.5" thickBot="1" x14ac:dyDescent="0.25">
      <c r="A249" s="7" t="s">
        <v>75</v>
      </c>
      <c r="F249" s="145" t="s">
        <v>89</v>
      </c>
      <c r="G249" s="145"/>
      <c r="H249" s="145"/>
      <c r="I249" s="145"/>
      <c r="J249" s="145" t="s">
        <v>90</v>
      </c>
    </row>
    <row r="250" spans="1:14" x14ac:dyDescent="0.2">
      <c r="A250" s="232" t="s">
        <v>0</v>
      </c>
      <c r="B250" s="232" t="s">
        <v>0</v>
      </c>
      <c r="C250" s="645" t="s">
        <v>137</v>
      </c>
      <c r="D250" s="645"/>
      <c r="E250" s="645"/>
      <c r="F250" s="645"/>
      <c r="G250" s="645"/>
      <c r="H250" s="645"/>
      <c r="I250" s="645"/>
      <c r="J250" s="645"/>
      <c r="K250" s="645"/>
      <c r="L250" s="645"/>
      <c r="M250" s="645"/>
      <c r="N250" s="645"/>
    </row>
    <row r="251" spans="1:14" x14ac:dyDescent="0.2">
      <c r="A251" s="233"/>
      <c r="B251" s="233"/>
      <c r="C251" s="682" t="s">
        <v>89</v>
      </c>
      <c r="D251" s="683"/>
      <c r="E251" s="683"/>
      <c r="F251" s="683"/>
      <c r="G251" s="683" t="s">
        <v>90</v>
      </c>
      <c r="H251" s="683"/>
      <c r="I251" s="683"/>
      <c r="J251" s="683"/>
      <c r="K251" s="683" t="s">
        <v>22</v>
      </c>
      <c r="L251" s="683"/>
      <c r="M251" s="683"/>
      <c r="N251" s="684"/>
    </row>
    <row r="252" spans="1:14" ht="12.75" thickBot="1" x14ac:dyDescent="0.25">
      <c r="A252" s="234"/>
      <c r="B252" s="234"/>
      <c r="C252" s="127" t="s">
        <v>53</v>
      </c>
      <c r="D252" s="128" t="s">
        <v>54</v>
      </c>
      <c r="E252" s="128" t="s">
        <v>55</v>
      </c>
      <c r="F252" s="128" t="s">
        <v>60</v>
      </c>
      <c r="G252" s="128" t="s">
        <v>53</v>
      </c>
      <c r="H252" s="128" t="s">
        <v>54</v>
      </c>
      <c r="I252" s="128" t="s">
        <v>55</v>
      </c>
      <c r="J252" s="128" t="s">
        <v>60</v>
      </c>
      <c r="K252" s="128" t="s">
        <v>53</v>
      </c>
      <c r="L252" s="128" t="s">
        <v>54</v>
      </c>
      <c r="M252" s="128" t="s">
        <v>55</v>
      </c>
      <c r="N252" s="129" t="s">
        <v>60</v>
      </c>
    </row>
    <row r="253" spans="1:14" ht="13.5" x14ac:dyDescent="0.25">
      <c r="A253" s="230" t="s">
        <v>26</v>
      </c>
      <c r="B253" s="130" t="s">
        <v>1</v>
      </c>
      <c r="C253" s="131">
        <v>4</v>
      </c>
      <c r="D253" s="125">
        <v>0.14799999999999999</v>
      </c>
      <c r="E253" s="125">
        <v>4.2999999999999997E-2</v>
      </c>
      <c r="F253" s="125">
        <v>5.0000000000000001E-3</v>
      </c>
      <c r="G253" s="132">
        <v>23</v>
      </c>
      <c r="H253" s="125">
        <v>0.85199999999999998</v>
      </c>
      <c r="I253" s="125">
        <v>3.5000000000000003E-2</v>
      </c>
      <c r="J253" s="125">
        <v>0.03</v>
      </c>
      <c r="K253" s="132">
        <v>27</v>
      </c>
      <c r="L253" s="125">
        <v>1</v>
      </c>
      <c r="M253" s="125">
        <v>3.5999999999999997E-2</v>
      </c>
      <c r="N253" s="133">
        <v>3.5999999999999997E-2</v>
      </c>
    </row>
    <row r="254" spans="1:14" ht="13.5" x14ac:dyDescent="0.25">
      <c r="A254" s="116"/>
      <c r="B254" s="134" t="s">
        <v>2</v>
      </c>
      <c r="C254" s="135">
        <v>1</v>
      </c>
      <c r="D254" s="136">
        <v>8.3000000000000004E-2</v>
      </c>
      <c r="E254" s="136">
        <v>1.0999999999999999E-2</v>
      </c>
      <c r="F254" s="136">
        <v>1E-3</v>
      </c>
      <c r="G254" s="137">
        <v>11</v>
      </c>
      <c r="H254" s="136">
        <v>0.91700000000000004</v>
      </c>
      <c r="I254" s="136">
        <v>1.7000000000000001E-2</v>
      </c>
      <c r="J254" s="136">
        <v>1.4999999999999999E-2</v>
      </c>
      <c r="K254" s="137">
        <v>12</v>
      </c>
      <c r="L254" s="136">
        <v>1</v>
      </c>
      <c r="M254" s="136">
        <v>1.6E-2</v>
      </c>
      <c r="N254" s="138">
        <v>1.6E-2</v>
      </c>
    </row>
    <row r="255" spans="1:14" ht="13.5" x14ac:dyDescent="0.25">
      <c r="A255" s="116"/>
      <c r="B255" s="134" t="s">
        <v>13</v>
      </c>
      <c r="C255" s="135">
        <v>0</v>
      </c>
      <c r="D255" s="136">
        <v>0</v>
      </c>
      <c r="E255" s="136">
        <v>0</v>
      </c>
      <c r="F255" s="136">
        <v>0</v>
      </c>
      <c r="G255" s="137">
        <v>12</v>
      </c>
      <c r="H255" s="136">
        <v>1</v>
      </c>
      <c r="I255" s="136">
        <v>1.7999999999999999E-2</v>
      </c>
      <c r="J255" s="136">
        <v>1.6E-2</v>
      </c>
      <c r="K255" s="137">
        <v>12</v>
      </c>
      <c r="L255" s="136">
        <v>1</v>
      </c>
      <c r="M255" s="136">
        <v>1.6E-2</v>
      </c>
      <c r="N255" s="138">
        <v>1.6E-2</v>
      </c>
    </row>
    <row r="256" spans="1:14" ht="13.5" x14ac:dyDescent="0.25">
      <c r="A256" s="116"/>
      <c r="B256" s="134" t="s">
        <v>4</v>
      </c>
      <c r="C256" s="135">
        <v>6</v>
      </c>
      <c r="D256" s="136">
        <v>9.4E-2</v>
      </c>
      <c r="E256" s="136">
        <v>6.5000000000000002E-2</v>
      </c>
      <c r="F256" s="136">
        <v>8.0000000000000002E-3</v>
      </c>
      <c r="G256" s="137">
        <v>58</v>
      </c>
      <c r="H256" s="136">
        <v>0.90600000000000003</v>
      </c>
      <c r="I256" s="136">
        <v>8.6999999999999994E-2</v>
      </c>
      <c r="J256" s="136">
        <v>7.6999999999999999E-2</v>
      </c>
      <c r="K256" s="137">
        <v>64</v>
      </c>
      <c r="L256" s="136">
        <v>1</v>
      </c>
      <c r="M256" s="136">
        <v>8.5000000000000006E-2</v>
      </c>
      <c r="N256" s="138">
        <v>8.5000000000000006E-2</v>
      </c>
    </row>
    <row r="257" spans="1:14" ht="13.5" x14ac:dyDescent="0.25">
      <c r="A257" s="116"/>
      <c r="B257" s="134" t="s">
        <v>6</v>
      </c>
      <c r="C257" s="135">
        <v>1</v>
      </c>
      <c r="D257" s="136">
        <v>0.1</v>
      </c>
      <c r="E257" s="136">
        <v>1.0999999999999999E-2</v>
      </c>
      <c r="F257" s="136">
        <v>1E-3</v>
      </c>
      <c r="G257" s="137">
        <v>9</v>
      </c>
      <c r="H257" s="136">
        <v>0.9</v>
      </c>
      <c r="I257" s="136">
        <v>1.4E-2</v>
      </c>
      <c r="J257" s="136">
        <v>1.2E-2</v>
      </c>
      <c r="K257" s="137">
        <v>10</v>
      </c>
      <c r="L257" s="136">
        <v>1</v>
      </c>
      <c r="M257" s="136">
        <v>1.2999999999999999E-2</v>
      </c>
      <c r="N257" s="138">
        <v>1.2999999999999999E-2</v>
      </c>
    </row>
    <row r="258" spans="1:14" ht="13.5" x14ac:dyDescent="0.25">
      <c r="A258" s="116"/>
      <c r="B258" s="134" t="s">
        <v>8</v>
      </c>
      <c r="C258" s="135">
        <v>0</v>
      </c>
      <c r="D258" s="136">
        <v>0</v>
      </c>
      <c r="E258" s="136">
        <v>0</v>
      </c>
      <c r="F258" s="136">
        <v>0</v>
      </c>
      <c r="G258" s="137">
        <v>15</v>
      </c>
      <c r="H258" s="136">
        <v>1</v>
      </c>
      <c r="I258" s="136">
        <v>2.3E-2</v>
      </c>
      <c r="J258" s="136">
        <v>0.02</v>
      </c>
      <c r="K258" s="137">
        <v>15</v>
      </c>
      <c r="L258" s="136">
        <v>1</v>
      </c>
      <c r="M258" s="136">
        <v>0.02</v>
      </c>
      <c r="N258" s="138">
        <v>0.02</v>
      </c>
    </row>
    <row r="259" spans="1:14" ht="13.5" x14ac:dyDescent="0.25">
      <c r="A259" s="116"/>
      <c r="B259" s="134" t="s">
        <v>9</v>
      </c>
      <c r="C259" s="135">
        <v>4</v>
      </c>
      <c r="D259" s="136">
        <v>0.129</v>
      </c>
      <c r="E259" s="136">
        <v>4.2999999999999997E-2</v>
      </c>
      <c r="F259" s="136">
        <v>5.0000000000000001E-3</v>
      </c>
      <c r="G259" s="137">
        <v>27</v>
      </c>
      <c r="H259" s="136">
        <v>0.871</v>
      </c>
      <c r="I259" s="136">
        <v>4.1000000000000002E-2</v>
      </c>
      <c r="J259" s="136">
        <v>3.5999999999999997E-2</v>
      </c>
      <c r="K259" s="137">
        <v>31</v>
      </c>
      <c r="L259" s="136">
        <v>1</v>
      </c>
      <c r="M259" s="136">
        <v>4.1000000000000002E-2</v>
      </c>
      <c r="N259" s="138">
        <v>4.1000000000000002E-2</v>
      </c>
    </row>
    <row r="260" spans="1:14" ht="13.5" x14ac:dyDescent="0.25">
      <c r="A260" s="116"/>
      <c r="B260" s="134" t="s">
        <v>10</v>
      </c>
      <c r="C260" s="135">
        <v>0</v>
      </c>
      <c r="D260" s="136">
        <v>0</v>
      </c>
      <c r="E260" s="136">
        <v>0</v>
      </c>
      <c r="F260" s="136">
        <v>0</v>
      </c>
      <c r="G260" s="137">
        <v>22</v>
      </c>
      <c r="H260" s="136">
        <v>1</v>
      </c>
      <c r="I260" s="136">
        <v>3.3000000000000002E-2</v>
      </c>
      <c r="J260" s="136">
        <v>2.9000000000000001E-2</v>
      </c>
      <c r="K260" s="137">
        <v>22</v>
      </c>
      <c r="L260" s="136">
        <v>1</v>
      </c>
      <c r="M260" s="136">
        <v>2.9000000000000001E-2</v>
      </c>
      <c r="N260" s="138">
        <v>2.9000000000000001E-2</v>
      </c>
    </row>
    <row r="261" spans="1:14" ht="13.5" x14ac:dyDescent="0.25">
      <c r="A261" s="116"/>
      <c r="B261" s="134" t="s">
        <v>5</v>
      </c>
      <c r="C261" s="135">
        <v>18</v>
      </c>
      <c r="D261" s="136">
        <v>0.14299999999999999</v>
      </c>
      <c r="E261" s="136">
        <v>0.19600000000000001</v>
      </c>
      <c r="F261" s="136">
        <v>2.4E-2</v>
      </c>
      <c r="G261" s="137">
        <v>108</v>
      </c>
      <c r="H261" s="136">
        <v>0.85699999999999998</v>
      </c>
      <c r="I261" s="136">
        <v>0.16300000000000001</v>
      </c>
      <c r="J261" s="136">
        <v>0.14299999999999999</v>
      </c>
      <c r="K261" s="137">
        <v>126</v>
      </c>
      <c r="L261" s="136">
        <v>1</v>
      </c>
      <c r="M261" s="136">
        <v>0.16700000000000001</v>
      </c>
      <c r="N261" s="138">
        <v>0.16700000000000001</v>
      </c>
    </row>
    <row r="262" spans="1:14" ht="13.5" x14ac:dyDescent="0.25">
      <c r="A262" s="116"/>
      <c r="B262" s="134" t="s">
        <v>12</v>
      </c>
      <c r="C262" s="135">
        <v>0</v>
      </c>
      <c r="D262" s="136">
        <v>0</v>
      </c>
      <c r="E262" s="136">
        <v>0</v>
      </c>
      <c r="F262" s="136">
        <v>0</v>
      </c>
      <c r="G262" s="137">
        <v>13</v>
      </c>
      <c r="H262" s="136">
        <v>1</v>
      </c>
      <c r="I262" s="136">
        <v>0.02</v>
      </c>
      <c r="J262" s="136">
        <v>1.7000000000000001E-2</v>
      </c>
      <c r="K262" s="137">
        <v>13</v>
      </c>
      <c r="L262" s="136">
        <v>1</v>
      </c>
      <c r="M262" s="136">
        <v>1.7000000000000001E-2</v>
      </c>
      <c r="N262" s="138">
        <v>1.7000000000000001E-2</v>
      </c>
    </row>
    <row r="263" spans="1:14" ht="13.5" x14ac:dyDescent="0.25">
      <c r="A263" s="116"/>
      <c r="B263" s="134" t="s">
        <v>14</v>
      </c>
      <c r="C263" s="135">
        <v>8</v>
      </c>
      <c r="D263" s="136">
        <v>0.154</v>
      </c>
      <c r="E263" s="136">
        <v>8.6999999999999994E-2</v>
      </c>
      <c r="F263" s="136">
        <v>1.0999999999999999E-2</v>
      </c>
      <c r="G263" s="137">
        <v>44</v>
      </c>
      <c r="H263" s="136">
        <v>0.84599999999999997</v>
      </c>
      <c r="I263" s="136">
        <v>6.6000000000000003E-2</v>
      </c>
      <c r="J263" s="136">
        <v>5.8000000000000003E-2</v>
      </c>
      <c r="K263" s="137">
        <v>52</v>
      </c>
      <c r="L263" s="136">
        <v>1</v>
      </c>
      <c r="M263" s="136">
        <v>6.9000000000000006E-2</v>
      </c>
      <c r="N263" s="138">
        <v>6.9000000000000006E-2</v>
      </c>
    </row>
    <row r="264" spans="1:14" ht="13.5" x14ac:dyDescent="0.25">
      <c r="A264" s="116"/>
      <c r="B264" s="134" t="s">
        <v>15</v>
      </c>
      <c r="C264" s="135">
        <v>4</v>
      </c>
      <c r="D264" s="136">
        <v>8.8999999999999996E-2</v>
      </c>
      <c r="E264" s="136">
        <v>4.2999999999999997E-2</v>
      </c>
      <c r="F264" s="136">
        <v>5.0000000000000001E-3</v>
      </c>
      <c r="G264" s="137">
        <v>41</v>
      </c>
      <c r="H264" s="136">
        <v>0.91100000000000003</v>
      </c>
      <c r="I264" s="136">
        <v>6.2E-2</v>
      </c>
      <c r="J264" s="136">
        <v>5.3999999999999999E-2</v>
      </c>
      <c r="K264" s="137">
        <v>45</v>
      </c>
      <c r="L264" s="136">
        <v>1</v>
      </c>
      <c r="M264" s="136">
        <v>0.06</v>
      </c>
      <c r="N264" s="138">
        <v>0.06</v>
      </c>
    </row>
    <row r="265" spans="1:14" ht="13.5" x14ac:dyDescent="0.25">
      <c r="A265" s="116"/>
      <c r="B265" s="134" t="s">
        <v>16</v>
      </c>
      <c r="C265" s="135">
        <v>8</v>
      </c>
      <c r="D265" s="136">
        <v>0.14799999999999999</v>
      </c>
      <c r="E265" s="136">
        <v>8.6999999999999994E-2</v>
      </c>
      <c r="F265" s="136">
        <v>1.0999999999999999E-2</v>
      </c>
      <c r="G265" s="137">
        <v>46</v>
      </c>
      <c r="H265" s="136">
        <v>0.85199999999999998</v>
      </c>
      <c r="I265" s="136">
        <v>6.9000000000000006E-2</v>
      </c>
      <c r="J265" s="136">
        <v>6.0999999999999999E-2</v>
      </c>
      <c r="K265" s="137">
        <v>54</v>
      </c>
      <c r="L265" s="136">
        <v>1</v>
      </c>
      <c r="M265" s="136">
        <v>7.1999999999999995E-2</v>
      </c>
      <c r="N265" s="138">
        <v>7.1999999999999995E-2</v>
      </c>
    </row>
    <row r="266" spans="1:14" ht="13.5" x14ac:dyDescent="0.25">
      <c r="A266" s="116"/>
      <c r="B266" s="134" t="s">
        <v>17</v>
      </c>
      <c r="C266" s="135">
        <v>0</v>
      </c>
      <c r="D266" s="136">
        <v>0</v>
      </c>
      <c r="E266" s="136">
        <v>0</v>
      </c>
      <c r="F266" s="136">
        <v>0</v>
      </c>
      <c r="G266" s="137">
        <v>17</v>
      </c>
      <c r="H266" s="136">
        <v>1</v>
      </c>
      <c r="I266" s="136">
        <v>2.5999999999999999E-2</v>
      </c>
      <c r="J266" s="136">
        <v>2.3E-2</v>
      </c>
      <c r="K266" s="137">
        <v>17</v>
      </c>
      <c r="L266" s="136">
        <v>1</v>
      </c>
      <c r="M266" s="136">
        <v>2.3E-2</v>
      </c>
      <c r="N266" s="138">
        <v>2.3E-2</v>
      </c>
    </row>
    <row r="267" spans="1:14" ht="13.5" x14ac:dyDescent="0.25">
      <c r="A267" s="116"/>
      <c r="B267" s="134" t="s">
        <v>138</v>
      </c>
      <c r="C267" s="135">
        <v>0</v>
      </c>
      <c r="D267" s="136">
        <v>0</v>
      </c>
      <c r="E267" s="136">
        <v>0</v>
      </c>
      <c r="F267" s="136">
        <v>0</v>
      </c>
      <c r="G267" s="137">
        <v>4</v>
      </c>
      <c r="H267" s="136">
        <v>1</v>
      </c>
      <c r="I267" s="136">
        <v>6.0000000000000001E-3</v>
      </c>
      <c r="J267" s="136">
        <v>5.0000000000000001E-3</v>
      </c>
      <c r="K267" s="137">
        <v>4</v>
      </c>
      <c r="L267" s="136">
        <v>1</v>
      </c>
      <c r="M267" s="136">
        <v>5.0000000000000001E-3</v>
      </c>
      <c r="N267" s="138">
        <v>5.0000000000000001E-3</v>
      </c>
    </row>
    <row r="268" spans="1:14" ht="13.5" x14ac:dyDescent="0.25">
      <c r="A268" s="116"/>
      <c r="B268" s="134" t="s">
        <v>18</v>
      </c>
      <c r="C268" s="135">
        <v>14</v>
      </c>
      <c r="D268" s="136">
        <v>0.51900000000000002</v>
      </c>
      <c r="E268" s="136">
        <v>0.152</v>
      </c>
      <c r="F268" s="136">
        <v>1.9E-2</v>
      </c>
      <c r="G268" s="137">
        <v>13</v>
      </c>
      <c r="H268" s="136">
        <v>0.48099999999999998</v>
      </c>
      <c r="I268" s="136">
        <v>0.02</v>
      </c>
      <c r="J268" s="136">
        <v>1.7000000000000001E-2</v>
      </c>
      <c r="K268" s="137">
        <v>27</v>
      </c>
      <c r="L268" s="136">
        <v>1</v>
      </c>
      <c r="M268" s="136">
        <v>3.5999999999999997E-2</v>
      </c>
      <c r="N268" s="138">
        <v>3.5999999999999997E-2</v>
      </c>
    </row>
    <row r="269" spans="1:14" ht="13.5" x14ac:dyDescent="0.25">
      <c r="A269" s="116"/>
      <c r="B269" s="134" t="s">
        <v>19</v>
      </c>
      <c r="C269" s="135">
        <v>3</v>
      </c>
      <c r="D269" s="136">
        <v>0.375</v>
      </c>
      <c r="E269" s="136">
        <v>3.3000000000000002E-2</v>
      </c>
      <c r="F269" s="136">
        <v>4.0000000000000001E-3</v>
      </c>
      <c r="G269" s="137">
        <v>5</v>
      </c>
      <c r="H269" s="136">
        <v>0.625</v>
      </c>
      <c r="I269" s="136">
        <v>8.0000000000000002E-3</v>
      </c>
      <c r="J269" s="136">
        <v>7.0000000000000001E-3</v>
      </c>
      <c r="K269" s="137">
        <v>8</v>
      </c>
      <c r="L269" s="136">
        <v>1</v>
      </c>
      <c r="M269" s="136">
        <v>1.0999999999999999E-2</v>
      </c>
      <c r="N269" s="138">
        <v>1.0999999999999999E-2</v>
      </c>
    </row>
    <row r="270" spans="1:14" ht="13.5" x14ac:dyDescent="0.25">
      <c r="A270" s="116"/>
      <c r="B270" s="134" t="s">
        <v>20</v>
      </c>
      <c r="C270" s="135">
        <v>4</v>
      </c>
      <c r="D270" s="136">
        <v>0.111</v>
      </c>
      <c r="E270" s="136">
        <v>4.2999999999999997E-2</v>
      </c>
      <c r="F270" s="136">
        <v>5.0000000000000001E-3</v>
      </c>
      <c r="G270" s="137">
        <v>32</v>
      </c>
      <c r="H270" s="136">
        <v>0.88900000000000001</v>
      </c>
      <c r="I270" s="136">
        <v>4.8000000000000001E-2</v>
      </c>
      <c r="J270" s="136">
        <v>4.2000000000000003E-2</v>
      </c>
      <c r="K270" s="137">
        <v>36</v>
      </c>
      <c r="L270" s="136">
        <v>1</v>
      </c>
      <c r="M270" s="136">
        <v>4.8000000000000001E-2</v>
      </c>
      <c r="N270" s="138">
        <v>4.8000000000000001E-2</v>
      </c>
    </row>
    <row r="271" spans="1:14" ht="13.5" x14ac:dyDescent="0.25">
      <c r="A271" s="116"/>
      <c r="B271" s="134" t="s">
        <v>57</v>
      </c>
      <c r="C271" s="135">
        <v>0</v>
      </c>
      <c r="D271" s="136">
        <v>0</v>
      </c>
      <c r="E271" s="136">
        <v>0</v>
      </c>
      <c r="F271" s="136">
        <v>0</v>
      </c>
      <c r="G271" s="137">
        <v>61</v>
      </c>
      <c r="H271" s="136">
        <v>1</v>
      </c>
      <c r="I271" s="136">
        <v>9.1999999999999998E-2</v>
      </c>
      <c r="J271" s="136">
        <v>8.1000000000000003E-2</v>
      </c>
      <c r="K271" s="137">
        <v>61</v>
      </c>
      <c r="L271" s="136">
        <v>1</v>
      </c>
      <c r="M271" s="136">
        <v>8.1000000000000003E-2</v>
      </c>
      <c r="N271" s="138">
        <v>8.1000000000000003E-2</v>
      </c>
    </row>
    <row r="272" spans="1:14" ht="13.5" x14ac:dyDescent="0.25">
      <c r="A272" s="116"/>
      <c r="B272" s="134" t="s">
        <v>21</v>
      </c>
      <c r="C272" s="135">
        <v>3</v>
      </c>
      <c r="D272" s="136">
        <v>0.12</v>
      </c>
      <c r="E272" s="136">
        <v>3.3000000000000002E-2</v>
      </c>
      <c r="F272" s="136">
        <v>4.0000000000000001E-3</v>
      </c>
      <c r="G272" s="137">
        <v>22</v>
      </c>
      <c r="H272" s="136">
        <v>0.88</v>
      </c>
      <c r="I272" s="136">
        <v>3.3000000000000002E-2</v>
      </c>
      <c r="J272" s="136">
        <v>2.9000000000000001E-2</v>
      </c>
      <c r="K272" s="137">
        <v>25</v>
      </c>
      <c r="L272" s="136">
        <v>1</v>
      </c>
      <c r="M272" s="136">
        <v>3.3000000000000002E-2</v>
      </c>
      <c r="N272" s="138">
        <v>3.3000000000000002E-2</v>
      </c>
    </row>
    <row r="273" spans="1:14" ht="13.5" x14ac:dyDescent="0.25">
      <c r="A273" s="116"/>
      <c r="B273" s="134" t="s">
        <v>7</v>
      </c>
      <c r="C273" s="135">
        <v>9</v>
      </c>
      <c r="D273" s="136">
        <v>0.14799999999999999</v>
      </c>
      <c r="E273" s="136">
        <v>9.8000000000000004E-2</v>
      </c>
      <c r="F273" s="136">
        <v>1.2E-2</v>
      </c>
      <c r="G273" s="137">
        <v>52</v>
      </c>
      <c r="H273" s="136">
        <v>0.85199999999999998</v>
      </c>
      <c r="I273" s="136">
        <v>7.8E-2</v>
      </c>
      <c r="J273" s="136">
        <v>6.9000000000000006E-2</v>
      </c>
      <c r="K273" s="137">
        <v>61</v>
      </c>
      <c r="L273" s="136">
        <v>1</v>
      </c>
      <c r="M273" s="136">
        <v>8.1000000000000003E-2</v>
      </c>
      <c r="N273" s="138">
        <v>8.1000000000000003E-2</v>
      </c>
    </row>
    <row r="274" spans="1:14" ht="13.5" x14ac:dyDescent="0.25">
      <c r="A274" s="116"/>
      <c r="B274" s="134" t="s">
        <v>3</v>
      </c>
      <c r="C274" s="139">
        <v>2</v>
      </c>
      <c r="D274" s="140">
        <v>8.3000000000000004E-2</v>
      </c>
      <c r="E274" s="140">
        <v>2.1999999999999999E-2</v>
      </c>
      <c r="F274" s="140">
        <v>3.0000000000000001E-3</v>
      </c>
      <c r="G274" s="141">
        <v>22</v>
      </c>
      <c r="H274" s="140">
        <v>0.91700000000000004</v>
      </c>
      <c r="I274" s="140">
        <v>3.3000000000000002E-2</v>
      </c>
      <c r="J274" s="140">
        <v>2.9000000000000001E-2</v>
      </c>
      <c r="K274" s="141">
        <v>24</v>
      </c>
      <c r="L274" s="140">
        <v>1</v>
      </c>
      <c r="M274" s="140">
        <v>3.2000000000000001E-2</v>
      </c>
      <c r="N274" s="142">
        <v>3.2000000000000001E-2</v>
      </c>
    </row>
    <row r="275" spans="1:14" ht="13.5" x14ac:dyDescent="0.25">
      <c r="A275" s="116"/>
      <c r="B275" s="134" t="s">
        <v>139</v>
      </c>
      <c r="C275" s="135">
        <v>3</v>
      </c>
      <c r="D275" s="136">
        <v>0.33300000000000002</v>
      </c>
      <c r="E275" s="136">
        <v>3.3000000000000002E-2</v>
      </c>
      <c r="F275" s="136">
        <v>4.0000000000000001E-3</v>
      </c>
      <c r="G275" s="137">
        <v>6</v>
      </c>
      <c r="H275" s="136">
        <v>0.66700000000000004</v>
      </c>
      <c r="I275" s="136">
        <v>8.9999999999999993E-3</v>
      </c>
      <c r="J275" s="136">
        <v>8.0000000000000002E-3</v>
      </c>
      <c r="K275" s="137">
        <v>9</v>
      </c>
      <c r="L275" s="136">
        <v>1</v>
      </c>
      <c r="M275" s="136">
        <v>1.2E-2</v>
      </c>
      <c r="N275" s="138">
        <v>1.2E-2</v>
      </c>
    </row>
    <row r="276" spans="1:14" ht="13.5" x14ac:dyDescent="0.25">
      <c r="A276" s="116"/>
      <c r="B276" s="117"/>
      <c r="C276" s="139"/>
      <c r="D276" s="140"/>
      <c r="E276" s="140"/>
      <c r="F276" s="140"/>
      <c r="G276" s="141"/>
      <c r="H276" s="140"/>
      <c r="I276" s="140"/>
      <c r="J276" s="140"/>
      <c r="K276" s="141"/>
      <c r="L276" s="140"/>
      <c r="M276" s="140"/>
      <c r="N276" s="142"/>
    </row>
    <row r="277" spans="1:14" ht="14.25" thickBot="1" x14ac:dyDescent="0.3">
      <c r="A277" s="231"/>
      <c r="B277" s="118" t="s">
        <v>22</v>
      </c>
      <c r="C277" s="124">
        <v>92</v>
      </c>
      <c r="D277" s="119">
        <v>0.122</v>
      </c>
      <c r="E277" s="119">
        <v>1</v>
      </c>
      <c r="F277" s="119">
        <v>0.122</v>
      </c>
      <c r="G277" s="126">
        <v>663</v>
      </c>
      <c r="H277" s="119">
        <v>0.878</v>
      </c>
      <c r="I277" s="119">
        <v>1</v>
      </c>
      <c r="J277" s="119">
        <v>0.878</v>
      </c>
      <c r="K277" s="126">
        <v>755</v>
      </c>
      <c r="L277" s="119">
        <v>1</v>
      </c>
      <c r="M277" s="119">
        <v>1</v>
      </c>
      <c r="N277" s="120">
        <v>1</v>
      </c>
    </row>
    <row r="279" spans="1:14" ht="12.75" x14ac:dyDescent="0.2">
      <c r="A279" s="7" t="s">
        <v>63</v>
      </c>
    </row>
    <row r="280" spans="1:14" ht="11.45" customHeight="1" x14ac:dyDescent="0.2">
      <c r="A280" s="325"/>
      <c r="B280" s="326"/>
      <c r="C280" s="584" t="s">
        <v>137</v>
      </c>
      <c r="D280" s="667"/>
      <c r="E280" s="667"/>
      <c r="F280" s="667"/>
      <c r="G280" s="668"/>
    </row>
    <row r="281" spans="1:14" x14ac:dyDescent="0.2">
      <c r="A281" s="327"/>
      <c r="B281" s="328"/>
      <c r="C281" s="581" t="s">
        <v>91</v>
      </c>
      <c r="D281" s="669"/>
      <c r="E281" s="669"/>
      <c r="F281" s="669"/>
      <c r="G281" s="670"/>
    </row>
    <row r="282" spans="1:14" ht="51.6" customHeight="1" x14ac:dyDescent="0.2">
      <c r="A282" s="327"/>
      <c r="B282" s="328"/>
      <c r="C282" s="335" t="s">
        <v>38</v>
      </c>
      <c r="D282" s="336">
        <v>2010</v>
      </c>
      <c r="E282" s="337">
        <v>2005</v>
      </c>
      <c r="F282" s="338">
        <v>2000</v>
      </c>
      <c r="G282" s="339" t="s">
        <v>92</v>
      </c>
    </row>
    <row r="283" spans="1:14" ht="13.5" x14ac:dyDescent="0.25">
      <c r="A283" s="331" t="s">
        <v>26</v>
      </c>
      <c r="B283" s="332" t="s">
        <v>1</v>
      </c>
      <c r="C283" s="355">
        <f t="shared" ref="C283:D312" si="31">C216</f>
        <v>5</v>
      </c>
      <c r="D283" s="340">
        <f t="shared" si="31"/>
        <v>0.14285714285714285</v>
      </c>
      <c r="E283" s="341">
        <v>0.14799999999999999</v>
      </c>
      <c r="F283" s="342">
        <v>0.13333333333333333</v>
      </c>
      <c r="G283" s="343">
        <f>E283-F283</f>
        <v>1.4666666666666661E-2</v>
      </c>
    </row>
    <row r="284" spans="1:14" ht="13.5" x14ac:dyDescent="0.25">
      <c r="A284" s="329"/>
      <c r="B284" s="333" t="s">
        <v>2</v>
      </c>
      <c r="C284" s="356">
        <f t="shared" si="31"/>
        <v>7</v>
      </c>
      <c r="D284" s="344">
        <f t="shared" si="31"/>
        <v>0.17948717948717949</v>
      </c>
      <c r="E284" s="345">
        <v>8.3000000000000004E-2</v>
      </c>
      <c r="F284" s="346">
        <v>6.25E-2</v>
      </c>
      <c r="G284" s="347">
        <f>E284-F284</f>
        <v>2.0500000000000004E-2</v>
      </c>
    </row>
    <row r="285" spans="1:14" ht="13.5" x14ac:dyDescent="0.25">
      <c r="A285" s="329"/>
      <c r="B285" s="333" t="s">
        <v>41</v>
      </c>
      <c r="C285" s="356">
        <f t="shared" si="31"/>
        <v>1</v>
      </c>
      <c r="D285" s="344">
        <f t="shared" si="31"/>
        <v>0.16666666666666666</v>
      </c>
      <c r="E285" s="345"/>
      <c r="F285" s="346"/>
      <c r="G285" s="347"/>
    </row>
    <row r="286" spans="1:14" ht="13.5" x14ac:dyDescent="0.25">
      <c r="A286" s="329"/>
      <c r="B286" s="333" t="s">
        <v>34</v>
      </c>
      <c r="C286" s="356">
        <f t="shared" si="31"/>
        <v>6</v>
      </c>
      <c r="D286" s="344">
        <f t="shared" si="31"/>
        <v>0.10909090909090909</v>
      </c>
      <c r="E286" s="345"/>
      <c r="F286" s="346"/>
      <c r="G286" s="347"/>
    </row>
    <row r="287" spans="1:14" ht="13.5" x14ac:dyDescent="0.25">
      <c r="A287" s="329"/>
      <c r="B287" s="333" t="s">
        <v>13</v>
      </c>
      <c r="C287" s="356">
        <f t="shared" si="31"/>
        <v>0</v>
      </c>
      <c r="D287" s="344">
        <f t="shared" si="31"/>
        <v>0</v>
      </c>
      <c r="E287" s="345">
        <v>0</v>
      </c>
      <c r="F287" s="346"/>
      <c r="G287" s="347"/>
    </row>
    <row r="288" spans="1:14" ht="13.5" x14ac:dyDescent="0.25">
      <c r="A288" s="329"/>
      <c r="B288" s="333" t="s">
        <v>4</v>
      </c>
      <c r="C288" s="356">
        <f t="shared" si="31"/>
        <v>4</v>
      </c>
      <c r="D288" s="344">
        <f t="shared" si="31"/>
        <v>0.10256410256410256</v>
      </c>
      <c r="E288" s="345">
        <v>9.4E-2</v>
      </c>
      <c r="F288" s="346"/>
      <c r="G288" s="347"/>
    </row>
    <row r="289" spans="1:10" ht="13.5" x14ac:dyDescent="0.25">
      <c r="A289" s="329"/>
      <c r="B289" s="333" t="s">
        <v>6</v>
      </c>
      <c r="C289" s="356">
        <f t="shared" si="31"/>
        <v>1</v>
      </c>
      <c r="D289" s="348">
        <f t="shared" si="31"/>
        <v>0.16666666666666666</v>
      </c>
      <c r="E289" s="345">
        <v>0.1</v>
      </c>
      <c r="F289" s="346">
        <v>0.1111111111111111</v>
      </c>
      <c r="G289" s="347">
        <f>E289-F289</f>
        <v>-1.1111111111111099E-2</v>
      </c>
    </row>
    <row r="290" spans="1:10" ht="13.5" x14ac:dyDescent="0.25">
      <c r="A290" s="329"/>
      <c r="B290" s="333" t="s">
        <v>8</v>
      </c>
      <c r="C290" s="356">
        <f t="shared" si="31"/>
        <v>0</v>
      </c>
      <c r="D290" s="344">
        <f t="shared" si="31"/>
        <v>0</v>
      </c>
      <c r="E290" s="345">
        <v>0</v>
      </c>
      <c r="F290" s="346"/>
      <c r="G290" s="347"/>
    </row>
    <row r="291" spans="1:10" ht="13.5" x14ac:dyDescent="0.25">
      <c r="A291" s="329"/>
      <c r="B291" s="333" t="s">
        <v>9</v>
      </c>
      <c r="C291" s="356">
        <f t="shared" si="31"/>
        <v>3</v>
      </c>
      <c r="D291" s="344">
        <f t="shared" si="31"/>
        <v>6.9767441860465115E-2</v>
      </c>
      <c r="E291" s="345">
        <v>0.129</v>
      </c>
      <c r="F291" s="346">
        <v>6.3829787234042548E-2</v>
      </c>
      <c r="G291" s="347">
        <f>E291-F291</f>
        <v>6.5170212765957455E-2</v>
      </c>
    </row>
    <row r="292" spans="1:10" ht="13.5" x14ac:dyDescent="0.25">
      <c r="A292" s="329"/>
      <c r="B292" s="333" t="s">
        <v>10</v>
      </c>
      <c r="C292" s="356">
        <f t="shared" si="31"/>
        <v>2</v>
      </c>
      <c r="D292" s="344">
        <f t="shared" si="31"/>
        <v>6.4516129032258063E-2</v>
      </c>
      <c r="E292" s="345">
        <v>0</v>
      </c>
      <c r="F292" s="346">
        <v>2.8571428571428571E-2</v>
      </c>
      <c r="G292" s="347">
        <f>E292-F292</f>
        <v>-2.8571428571428571E-2</v>
      </c>
    </row>
    <row r="293" spans="1:10" ht="13.5" x14ac:dyDescent="0.25">
      <c r="A293" s="329"/>
      <c r="B293" s="333" t="s">
        <v>42</v>
      </c>
      <c r="C293" s="356">
        <f t="shared" si="31"/>
        <v>0</v>
      </c>
      <c r="D293" s="344">
        <f t="shared" si="31"/>
        <v>0</v>
      </c>
      <c r="E293" s="345"/>
      <c r="F293" s="346"/>
      <c r="G293" s="347"/>
    </row>
    <row r="294" spans="1:10" ht="13.5" x14ac:dyDescent="0.25">
      <c r="A294" s="329"/>
      <c r="B294" s="333" t="s">
        <v>5</v>
      </c>
      <c r="C294" s="356">
        <f t="shared" si="31"/>
        <v>11</v>
      </c>
      <c r="D294" s="344">
        <f t="shared" si="31"/>
        <v>0.10891089108910891</v>
      </c>
      <c r="E294" s="345">
        <v>0.14299999999999999</v>
      </c>
      <c r="F294" s="346">
        <v>0.11627906976744186</v>
      </c>
      <c r="G294" s="347">
        <f>E294-F294</f>
        <v>2.6720930232558129E-2</v>
      </c>
    </row>
    <row r="295" spans="1:10" ht="13.5" x14ac:dyDescent="0.25">
      <c r="A295" s="329"/>
      <c r="B295" s="333" t="s">
        <v>12</v>
      </c>
      <c r="C295" s="356">
        <f t="shared" si="31"/>
        <v>0</v>
      </c>
      <c r="D295" s="344">
        <f t="shared" si="31"/>
        <v>0</v>
      </c>
      <c r="E295" s="345">
        <v>0</v>
      </c>
      <c r="F295" s="346">
        <v>0</v>
      </c>
      <c r="G295" s="347">
        <f>E295-F295</f>
        <v>0</v>
      </c>
      <c r="J295" s="80"/>
    </row>
    <row r="296" spans="1:10" ht="13.5" x14ac:dyDescent="0.25">
      <c r="A296" s="329"/>
      <c r="B296" s="333" t="s">
        <v>14</v>
      </c>
      <c r="C296" s="356">
        <f t="shared" si="31"/>
        <v>16</v>
      </c>
      <c r="D296" s="344">
        <f t="shared" si="31"/>
        <v>0.34782608695652173</v>
      </c>
      <c r="E296" s="345">
        <v>0.154</v>
      </c>
      <c r="F296" s="346">
        <v>0</v>
      </c>
      <c r="G296" s="347">
        <f>E296-F296</f>
        <v>0.154</v>
      </c>
      <c r="J296" s="80"/>
    </row>
    <row r="297" spans="1:10" ht="13.5" x14ac:dyDescent="0.25">
      <c r="A297" s="329"/>
      <c r="B297" s="333" t="s">
        <v>15</v>
      </c>
      <c r="C297" s="356">
        <f t="shared" si="31"/>
        <v>0</v>
      </c>
      <c r="D297" s="344">
        <f t="shared" si="31"/>
        <v>0</v>
      </c>
      <c r="E297" s="345">
        <v>8.8999999999999996E-2</v>
      </c>
      <c r="F297" s="346"/>
      <c r="G297" s="347"/>
      <c r="J297" s="80"/>
    </row>
    <row r="298" spans="1:10" ht="13.5" x14ac:dyDescent="0.25">
      <c r="A298" s="329"/>
      <c r="B298" s="333" t="s">
        <v>16</v>
      </c>
      <c r="C298" s="356">
        <f t="shared" si="31"/>
        <v>7</v>
      </c>
      <c r="D298" s="344">
        <f t="shared" si="31"/>
        <v>6.0344827586206899E-2</v>
      </c>
      <c r="E298" s="349">
        <v>0.14799999999999999</v>
      </c>
      <c r="F298" s="346"/>
      <c r="G298" s="347"/>
      <c r="J298" s="80"/>
    </row>
    <row r="299" spans="1:10" ht="13.5" x14ac:dyDescent="0.25">
      <c r="A299" s="329"/>
      <c r="B299" s="333" t="s">
        <v>35</v>
      </c>
      <c r="C299" s="356">
        <f t="shared" si="31"/>
        <v>1</v>
      </c>
      <c r="D299" s="344">
        <f t="shared" si="31"/>
        <v>3.5714285714285712E-2</v>
      </c>
      <c r="E299" s="345"/>
      <c r="F299" s="346"/>
      <c r="G299" s="347"/>
      <c r="J299" s="80"/>
    </row>
    <row r="300" spans="1:10" ht="13.5" x14ac:dyDescent="0.25">
      <c r="A300" s="329"/>
      <c r="B300" s="333" t="s">
        <v>17</v>
      </c>
      <c r="C300" s="356">
        <f t="shared" si="31"/>
        <v>0</v>
      </c>
      <c r="D300" s="344">
        <f t="shared" si="31"/>
        <v>0</v>
      </c>
      <c r="E300" s="345">
        <v>0</v>
      </c>
      <c r="F300" s="346"/>
      <c r="G300" s="347"/>
      <c r="J300" s="80"/>
    </row>
    <row r="301" spans="1:10" ht="13.5" x14ac:dyDescent="0.25">
      <c r="A301" s="329"/>
      <c r="B301" s="333" t="s">
        <v>138</v>
      </c>
      <c r="C301" s="356">
        <f t="shared" si="31"/>
        <v>1</v>
      </c>
      <c r="D301" s="344">
        <f t="shared" si="31"/>
        <v>0.2</v>
      </c>
      <c r="E301" s="345">
        <v>0</v>
      </c>
      <c r="F301" s="346"/>
      <c r="G301" s="347"/>
      <c r="J301" s="80"/>
    </row>
    <row r="302" spans="1:10" ht="13.5" x14ac:dyDescent="0.25">
      <c r="A302" s="329"/>
      <c r="B302" s="333" t="s">
        <v>18</v>
      </c>
      <c r="C302" s="356">
        <f t="shared" si="31"/>
        <v>2</v>
      </c>
      <c r="D302" s="344">
        <f t="shared" si="31"/>
        <v>0.15384615384615385</v>
      </c>
      <c r="E302" s="345">
        <v>0.51900000000000002</v>
      </c>
      <c r="F302" s="346">
        <v>0.19148936170212769</v>
      </c>
      <c r="G302" s="347">
        <f>E302-F302</f>
        <v>0.3275106382978723</v>
      </c>
      <c r="J302" s="80"/>
    </row>
    <row r="303" spans="1:10" ht="13.5" x14ac:dyDescent="0.25">
      <c r="A303" s="329"/>
      <c r="B303" s="333" t="s">
        <v>19</v>
      </c>
      <c r="C303" s="356">
        <f t="shared" si="31"/>
        <v>6</v>
      </c>
      <c r="D303" s="344">
        <f t="shared" si="31"/>
        <v>0.4</v>
      </c>
      <c r="E303" s="345">
        <v>0.375</v>
      </c>
      <c r="F303" s="346">
        <v>0.24137931034482757</v>
      </c>
      <c r="G303" s="347">
        <f>E303-F303</f>
        <v>0.13362068965517243</v>
      </c>
      <c r="J303" s="80"/>
    </row>
    <row r="304" spans="1:10" ht="13.5" x14ac:dyDescent="0.25">
      <c r="A304" s="329"/>
      <c r="B304" s="333" t="s">
        <v>20</v>
      </c>
      <c r="C304" s="356">
        <f t="shared" si="31"/>
        <v>3</v>
      </c>
      <c r="D304" s="344">
        <f t="shared" si="31"/>
        <v>0.10714285714285714</v>
      </c>
      <c r="E304" s="345">
        <v>0.111</v>
      </c>
      <c r="F304" s="346"/>
      <c r="G304" s="347"/>
      <c r="J304" s="80"/>
    </row>
    <row r="305" spans="1:10" ht="13.5" x14ac:dyDescent="0.25">
      <c r="A305" s="329"/>
      <c r="B305" s="333" t="s">
        <v>36</v>
      </c>
      <c r="C305" s="356">
        <f t="shared" si="31"/>
        <v>1</v>
      </c>
      <c r="D305" s="344">
        <f t="shared" si="31"/>
        <v>0.04</v>
      </c>
      <c r="E305" s="345"/>
      <c r="F305" s="346"/>
      <c r="G305" s="347"/>
      <c r="J305" s="80"/>
    </row>
    <row r="306" spans="1:10" ht="13.5" x14ac:dyDescent="0.25">
      <c r="A306" s="329"/>
      <c r="B306" s="333" t="s">
        <v>37</v>
      </c>
      <c r="C306" s="356">
        <f t="shared" si="31"/>
        <v>4</v>
      </c>
      <c r="D306" s="344">
        <f t="shared" si="31"/>
        <v>0.13333333333333333</v>
      </c>
      <c r="E306" s="345"/>
      <c r="F306" s="346"/>
      <c r="G306" s="347"/>
      <c r="J306" s="80"/>
    </row>
    <row r="307" spans="1:10" ht="13.5" x14ac:dyDescent="0.25">
      <c r="A307" s="329"/>
      <c r="B307" s="333" t="s">
        <v>40</v>
      </c>
      <c r="C307" s="356">
        <f t="shared" si="31"/>
        <v>3</v>
      </c>
      <c r="D307" s="344">
        <f t="shared" si="31"/>
        <v>5.3571428571428568E-2</v>
      </c>
      <c r="E307" s="345">
        <v>0</v>
      </c>
      <c r="F307" s="346">
        <v>0</v>
      </c>
      <c r="G307" s="347">
        <f>E307-F307</f>
        <v>0</v>
      </c>
      <c r="J307" s="80"/>
    </row>
    <row r="308" spans="1:10" ht="13.5" x14ac:dyDescent="0.25">
      <c r="A308" s="329"/>
      <c r="B308" s="333" t="s">
        <v>21</v>
      </c>
      <c r="C308" s="356">
        <f t="shared" si="31"/>
        <v>4</v>
      </c>
      <c r="D308" s="344">
        <f t="shared" si="31"/>
        <v>0.17391304347826086</v>
      </c>
      <c r="E308" s="345">
        <v>0.12</v>
      </c>
      <c r="F308" s="346">
        <v>4.5454545454545456E-2</v>
      </c>
      <c r="G308" s="347">
        <f>E308-F308</f>
        <v>7.454545454545454E-2</v>
      </c>
      <c r="J308" s="80"/>
    </row>
    <row r="309" spans="1:10" ht="13.5" x14ac:dyDescent="0.25">
      <c r="A309" s="329"/>
      <c r="B309" s="333" t="s">
        <v>7</v>
      </c>
      <c r="C309" s="356">
        <f t="shared" si="31"/>
        <v>5</v>
      </c>
      <c r="D309" s="344">
        <f t="shared" si="31"/>
        <v>8.0645161290322578E-2</v>
      </c>
      <c r="E309" s="345">
        <v>0.14799999999999999</v>
      </c>
      <c r="F309" s="346">
        <v>0.125</v>
      </c>
      <c r="G309" s="347">
        <f>E309-F309</f>
        <v>2.2999999999999993E-2</v>
      </c>
      <c r="J309" s="80"/>
    </row>
    <row r="310" spans="1:10" ht="13.5" x14ac:dyDescent="0.25">
      <c r="A310" s="329"/>
      <c r="B310" s="333" t="s">
        <v>32</v>
      </c>
      <c r="C310" s="356">
        <f t="shared" si="31"/>
        <v>2</v>
      </c>
      <c r="D310" s="344">
        <f t="shared" si="31"/>
        <v>0.11764705882352941</v>
      </c>
      <c r="E310" s="345"/>
      <c r="F310" s="346">
        <v>0.40909090909090906</v>
      </c>
      <c r="G310" s="347"/>
      <c r="J310" s="80"/>
    </row>
    <row r="311" spans="1:10" ht="13.5" x14ac:dyDescent="0.25">
      <c r="A311" s="329"/>
      <c r="B311" s="333" t="s">
        <v>3</v>
      </c>
      <c r="C311" s="356">
        <f t="shared" si="31"/>
        <v>1</v>
      </c>
      <c r="D311" s="344">
        <f t="shared" si="31"/>
        <v>5.5555555555555552E-2</v>
      </c>
      <c r="E311" s="345">
        <v>8.3000000000000004E-2</v>
      </c>
      <c r="F311" s="346">
        <v>0.1</v>
      </c>
      <c r="G311" s="347">
        <f>E311-F311</f>
        <v>-1.7000000000000001E-2</v>
      </c>
      <c r="J311" s="80"/>
    </row>
    <row r="312" spans="1:10" ht="13.5" x14ac:dyDescent="0.25">
      <c r="A312" s="329"/>
      <c r="B312" s="333" t="s">
        <v>139</v>
      </c>
      <c r="C312" s="356">
        <f t="shared" si="31"/>
        <v>4</v>
      </c>
      <c r="D312" s="344">
        <f t="shared" si="31"/>
        <v>0.21052631578947367</v>
      </c>
      <c r="E312" s="345">
        <v>0.33300000000000002</v>
      </c>
      <c r="F312" s="346">
        <v>0.24324324324324323</v>
      </c>
      <c r="G312" s="347">
        <f>E312-F312</f>
        <v>8.9756756756756789E-2</v>
      </c>
    </row>
    <row r="313" spans="1:10" ht="13.5" x14ac:dyDescent="0.25">
      <c r="A313" s="329"/>
      <c r="B313" s="334"/>
      <c r="C313" s="356"/>
      <c r="D313" s="344"/>
      <c r="E313" s="345"/>
      <c r="F313" s="346"/>
      <c r="G313" s="347"/>
      <c r="J313" s="80"/>
    </row>
    <row r="314" spans="1:10" ht="13.5" x14ac:dyDescent="0.25">
      <c r="A314" s="330"/>
      <c r="B314" s="354" t="s">
        <v>22</v>
      </c>
      <c r="C314" s="357">
        <f>C247</f>
        <v>100</v>
      </c>
      <c r="D314" s="351">
        <f>D247</f>
        <v>0.10050251256281408</v>
      </c>
      <c r="E314" s="359">
        <v>0.122</v>
      </c>
      <c r="F314" s="352">
        <v>0.10962962962962963</v>
      </c>
      <c r="G314" s="353">
        <f>E314-F314</f>
        <v>1.2370370370370365E-2</v>
      </c>
      <c r="J314" s="80"/>
    </row>
    <row r="315" spans="1:10" x14ac:dyDescent="0.2">
      <c r="H315" s="80"/>
    </row>
    <row r="316" spans="1:10" x14ac:dyDescent="0.2">
      <c r="H316" s="80"/>
    </row>
    <row r="317" spans="1:10" x14ac:dyDescent="0.2">
      <c r="H317" s="80"/>
    </row>
    <row r="318" spans="1:10" x14ac:dyDescent="0.2">
      <c r="H318" s="80"/>
    </row>
    <row r="319" spans="1:10" x14ac:dyDescent="0.2">
      <c r="H319" s="80"/>
    </row>
  </sheetData>
  <mergeCells count="32">
    <mergeCell ref="C4:N4"/>
    <mergeCell ref="C5:F5"/>
    <mergeCell ref="G5:J5"/>
    <mergeCell ref="K5:N5"/>
    <mergeCell ref="A42:B44"/>
    <mergeCell ref="C42:N42"/>
    <mergeCell ref="C43:F43"/>
    <mergeCell ref="G43:J43"/>
    <mergeCell ref="K43:N43"/>
    <mergeCell ref="C72:G72"/>
    <mergeCell ref="C73:G73"/>
    <mergeCell ref="C109:N109"/>
    <mergeCell ref="C110:F110"/>
    <mergeCell ref="G110:J110"/>
    <mergeCell ref="K110:N110"/>
    <mergeCell ref="C176:G176"/>
    <mergeCell ref="C177:G177"/>
    <mergeCell ref="C213:N213"/>
    <mergeCell ref="C214:F214"/>
    <mergeCell ref="G214:J214"/>
    <mergeCell ref="K214:N214"/>
    <mergeCell ref="A146:B148"/>
    <mergeCell ref="C146:N146"/>
    <mergeCell ref="C147:F147"/>
    <mergeCell ref="G147:J147"/>
    <mergeCell ref="K147:N147"/>
    <mergeCell ref="C281:G281"/>
    <mergeCell ref="C250:N250"/>
    <mergeCell ref="C251:F251"/>
    <mergeCell ref="G251:J251"/>
    <mergeCell ref="K251:N251"/>
    <mergeCell ref="C280:G28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</vt:vector>
  </TitlesOfParts>
  <Company>CATI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Goričan</dc:creator>
  <cp:lastModifiedBy>Richard Price</cp:lastModifiedBy>
  <cp:lastPrinted>2006-06-06T09:53:45Z</cp:lastPrinted>
  <dcterms:created xsi:type="dcterms:W3CDTF">2004-10-18T12:26:52Z</dcterms:created>
  <dcterms:modified xsi:type="dcterms:W3CDTF">2013-04-08T15:13:46Z</dcterms:modified>
</cp:coreProperties>
</file>